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C:\Users\tozsae\AppData\Local\Temp\7zOBEC9.tmp\"/>
    </mc:Choice>
  </mc:AlternateContent>
  <xr:revisionPtr revIDLastSave="0" documentId="12_ncr:500000_{13445053-C0E7-4228-B173-9E90A9E5531B}" xr6:coauthVersionLast="31" xr6:coauthVersionMax="31" xr10:uidLastSave="{00000000-0000-0000-0000-000000000000}"/>
  <bookViews>
    <workbookView xWindow="0" yWindow="0" windowWidth="20490" windowHeight="7755" tabRatio="935" xr2:uid="{00000000-000D-0000-FFFF-FFFF00000000}"/>
  </bookViews>
  <sheets>
    <sheet name="Árazatlan" sheetId="12" r:id="rId1"/>
    <sheet name="Záradék" sheetId="13" r:id="rId2"/>
    <sheet name="Összesítő" sheetId="14" r:id="rId3"/>
    <sheet name="Akadálymentesítés" sheetId="18" r:id="rId4"/>
    <sheet name="Azbesztmentesítés" sheetId="23" r:id="rId5"/>
  </sheets>
  <calcPr calcId="162913"/>
</workbook>
</file>

<file path=xl/calcChain.xml><?xml version="1.0" encoding="utf-8"?>
<calcChain xmlns="http://schemas.openxmlformats.org/spreadsheetml/2006/main">
  <c r="A6" i="23" l="1"/>
  <c r="A3" i="23"/>
  <c r="H2" i="18"/>
  <c r="I2" i="18"/>
  <c r="H4" i="18"/>
  <c r="I4" i="18"/>
  <c r="H6" i="18"/>
  <c r="I6" i="18"/>
  <c r="H8" i="18"/>
  <c r="I8" i="18"/>
  <c r="H10" i="18"/>
  <c r="I10" i="18"/>
  <c r="H12" i="18"/>
  <c r="I12" i="18"/>
  <c r="H15" i="18"/>
  <c r="I15" i="18"/>
  <c r="H17" i="18"/>
  <c r="I17" i="18"/>
  <c r="D19" i="18"/>
  <c r="H19" i="18" s="1"/>
  <c r="H25" i="18"/>
  <c r="I25" i="18"/>
  <c r="D27" i="18"/>
  <c r="I27" i="18" s="1"/>
  <c r="H29" i="18"/>
  <c r="I29" i="18"/>
  <c r="H31" i="18"/>
  <c r="I31" i="18"/>
  <c r="D33" i="18"/>
  <c r="H33" i="18" s="1"/>
  <c r="D35" i="18"/>
  <c r="I35" i="18" s="1"/>
  <c r="D21" i="18" l="1"/>
  <c r="I21" i="18" s="1"/>
  <c r="H27" i="18"/>
  <c r="I33" i="18"/>
  <c r="I19" i="18"/>
  <c r="H35" i="18"/>
  <c r="H7" i="23"/>
  <c r="I7" i="23"/>
  <c r="H26" i="23"/>
  <c r="I26" i="23"/>
  <c r="H2" i="23"/>
  <c r="I24" i="23"/>
  <c r="H24" i="23"/>
  <c r="I22" i="23"/>
  <c r="H22" i="23"/>
  <c r="H20" i="23"/>
  <c r="I20" i="23"/>
  <c r="H18" i="23"/>
  <c r="I18" i="23"/>
  <c r="H16" i="23"/>
  <c r="I16" i="23"/>
  <c r="I2" i="23"/>
  <c r="H9" i="23"/>
  <c r="I9" i="23"/>
  <c r="I3" i="23"/>
  <c r="H3" i="23"/>
  <c r="I4" i="23"/>
  <c r="H4" i="23"/>
  <c r="I5" i="23"/>
  <c r="H5" i="23"/>
  <c r="I6" i="23"/>
  <c r="H6" i="23"/>
  <c r="D23" i="18" l="1"/>
  <c r="H23" i="18" s="1"/>
  <c r="H21" i="18"/>
  <c r="H11" i="23"/>
  <c r="I11" i="23"/>
  <c r="I28" i="23" s="1"/>
  <c r="C18" i="14" s="1"/>
  <c r="H15" i="23"/>
  <c r="I15" i="23"/>
  <c r="H13" i="23"/>
  <c r="I13" i="23"/>
  <c r="H28" i="23" l="1"/>
  <c r="B18" i="14" s="1"/>
  <c r="H37" i="18"/>
  <c r="I23" i="18"/>
  <c r="I37" i="18" s="1"/>
  <c r="D18" i="14" l="1"/>
  <c r="B17" i="14" l="1"/>
  <c r="B19" i="14" s="1"/>
  <c r="C17" i="14"/>
  <c r="C19" i="14" s="1"/>
  <c r="D17" i="14" l="1"/>
  <c r="D19" i="14" s="1"/>
  <c r="C13" i="13" l="1"/>
  <c r="A13" i="14"/>
  <c r="A12" i="14"/>
  <c r="C12" i="13"/>
  <c r="E18" i="13" l="1"/>
  <c r="E21" i="13" s="1"/>
  <c r="D18" i="13"/>
  <c r="D21" i="13" s="1"/>
  <c r="F18" i="13" l="1"/>
  <c r="F21" i="13" s="1"/>
  <c r="D23" i="13" s="1"/>
  <c r="D24" i="13" l="1"/>
  <c r="D26" i="13" s="1"/>
</calcChain>
</file>

<file path=xl/sharedStrings.xml><?xml version="1.0" encoding="utf-8"?>
<sst xmlns="http://schemas.openxmlformats.org/spreadsheetml/2006/main" count="166" uniqueCount="101">
  <si>
    <t>Ssz.</t>
  </si>
  <si>
    <t>Menny.</t>
  </si>
  <si>
    <t>Egység</t>
  </si>
  <si>
    <t>Anyag egységár</t>
  </si>
  <si>
    <t>Díj egységre</t>
  </si>
  <si>
    <t>Anyag összesen</t>
  </si>
  <si>
    <t>Díj összesen</t>
  </si>
  <si>
    <t>m2</t>
  </si>
  <si>
    <t>Munkanem összesen:</t>
  </si>
  <si>
    <t>db</t>
  </si>
  <si>
    <t>m3</t>
  </si>
  <si>
    <t>vagy ezzel egyenértékű</t>
  </si>
  <si>
    <t xml:space="preserve">       Munkanem</t>
  </si>
  <si>
    <t>Anyagár</t>
  </si>
  <si>
    <t>Munkadíj</t>
  </si>
  <si>
    <t>Összesen:</t>
  </si>
  <si>
    <t>Anyag és díj összen:</t>
  </si>
  <si>
    <t>Az ÁFA-val növelt teljes költség:</t>
  </si>
  <si>
    <t>Munkanem megnevezése</t>
  </si>
  <si>
    <t>Anyag összege</t>
  </si>
  <si>
    <t>Díj összege</t>
  </si>
  <si>
    <t>Tételszám</t>
  </si>
  <si>
    <t>Tétel szövege</t>
  </si>
  <si>
    <t>36-090-001.1.1-0550030</t>
  </si>
  <si>
    <t>Vakolatjavítás oldalfalon, tégla-, beton-, kőfelületen vagy építőlemezen,a meglazult, sérült vakolat előzetes leverésével, hiánypótlás 5% alatt Hvb4-mc, beltéri, vakoló, cementes mészhabarcs mészpéppel</t>
  </si>
  <si>
    <t>Összesen</t>
  </si>
  <si>
    <t>KÖLTSÉGBONTÁS - ÖSSZESÍTŐ</t>
  </si>
  <si>
    <t>44-000-001.1</t>
  </si>
  <si>
    <t>KÖLTSÉGBONTÁS</t>
  </si>
  <si>
    <t>02-030-007.2</t>
  </si>
  <si>
    <t>Akadálymentesítés</t>
  </si>
  <si>
    <t>Bontások
Fa vagy műanyag nyílászáró szerkezetek bontása, ajtó, ablak vagy kapu,
2,00 m2-ig</t>
  </si>
  <si>
    <t>Bontási munkák
Lapburkolatok bontása,
padlóburkolat bármely méretű kőagyag, mozaik vagytört mozaik (NOVA) lapból</t>
  </si>
  <si>
    <t>42-000-002.1</t>
  </si>
  <si>
    <t>Bontási munkák
Lapburkolatok bontása,
fal-, pillér- és oszlopburkolat, bármely méretűmozaik, kőagyag és csempe</t>
  </si>
  <si>
    <t>42-000-002.2</t>
  </si>
  <si>
    <t>Bontási munkák
Válaszfal bontása,
égetett agyag-kerámia termékekből,
erősítő pillérrel vagy erősítő pillér nélkül falazva,
kisméretű, mészhomok, magasított vagy nagyméretű téglából,
12 - 14 cm vastagságig (féltégla),
falazó, cementes mészhabarcsból falazva</t>
  </si>
  <si>
    <t>33-000-021.1.1.1.3.1</t>
  </si>
  <si>
    <t>48-014-001.1</t>
  </si>
  <si>
    <t>Szigetelés
Üzemi és használati víz elleni bevonatszigetelések
Bevonatszigetelés aljzatának portalanítása és előnedvesítése,
vízszintes vagy függőleges felületen</t>
  </si>
  <si>
    <t>48-014-007.2-0314003</t>
  </si>
  <si>
    <t>48-014-004.2-0211252</t>
  </si>
  <si>
    <t>Szigetelés
Üzemi és használati víz elleni bevonatszigetelések
Üzemi-használati víz elleni, víznyomásnak nem kitett helyzetű, kerámia vagy GRES lapburkolat alatti  függőleges falszigetelés bevonatszigeteléssel,két rétegben,
minimum 1,0 mm száraz rétegvastagságú, kétkomponensűún. "folyékony fóliával" (rugalmas műanyagdiszperzió)glettvassal vagy hengerrel felhordva
KEMIKÁL SORIFLEX 2K folyékony fólia kül- és beltérre, flexibilis, fagyálló</t>
  </si>
  <si>
    <t>Szigetelés
Üzemi és használati víz elleni bevonatszigetelések
Üzemi-használati víz elleni, víznyomásnak nem kitett helyzetű, kerámia vagy GRES lapburkolat alatti padlószigetelés bevonatszigeteléssel,két rétegben,
minimum 1,0 mm száraz rétegvastagságú, kétkomponensű, ún. "folyékony fóliával" (rugalmas műanyagdiszperzió)glettvassal vagy hengerrel felhordva
MUREXIN Folyékonyfólia 2 KS</t>
  </si>
  <si>
    <t>Szigetelés
Üzemi és használati víz elleni bevonatszigetelések
Szigetelőhabarcs vagy műanyagbázisú bevonatszigetelés aljzatának alapozása nedvszívó felületeknél, vízszintes vagy függőleges felületen, egy rétegben,
műanyagbázisú alapozóval
GRENER Systems Hypertectum PU Primer alapozóréteg, porózus vagy speciális felületre</t>
  </si>
  <si>
    <t>48-014-002.2-0416206</t>
  </si>
  <si>
    <t>Padló- és lábazatburkolatok ragasztóhabarcsba
Padlóburkolat készítése,
beltérben,
kenhető szigetelésre,
gres, kőporcelán lappal,
kötésben vagy hálósan, 3-5 mm vtg. ragasztóba rakva, 1-10 mm fugaszélességgel,
20x20 - 40x40 cm közötti lapmérettel
MUREXIN KGF 65 Totál Flex ragasztóhabarcs, szürke, C2TES1MUREXIN FM 60 fugázó, fehér CG2</t>
  </si>
  <si>
    <t>42-022-001.1.3.2.1.1-0314058</t>
  </si>
  <si>
    <t>Fal-, pillér, oszlop és lábazatburkolatok ragasztóhabarcsba
Fal-, pillér-, oszlopburkolat készítése
beltérben,
tégla, beton, vakolt alapfelületen,
gres, kőporcelán lappal,
kötésben vagy hálósan, 3-5 mm vtg. ragasztóba rakva, 1-10 mm fugaszélességgel,
20x20 - 40x40 cm közötti lapmérettel
MUREXIN KGX 45 Univerzál flexibilis ragasztóhabarcs, C2TEMUREXIN FM 60 fugázó, fehér CG2</t>
  </si>
  <si>
    <t>42-012-001.1.1.2.1.1-0314061</t>
  </si>
  <si>
    <t>Szigetelés
Üzemi és használati víz elleni bevonatszigetelések
Üzemi-használati víz elleni szigetelés szorítóperemes vagy (és) szigetelőgalléros bűzelzárós padlóösszefolyó beépítése,
rugalmas szigetelőhabarcs vagy ún. "folyékony fólia" (rugalmas műanyagdiszperzió) szigetelés esetén</t>
  </si>
  <si>
    <t>48-014-016.1</t>
  </si>
  <si>
    <t>Hidegburkolatok aljzatelőkészítése
Padlóburkolat hordozószerkezetének felületelőkészítése
beltérben,
beton alapfelületen
önterülő felületkiegyenlítés készítése
5 mm átlagos rétegvastagságban
MUREXIN OS 50 Objekt Plus önterülő aljzatkiegyenlítő</t>
  </si>
  <si>
    <t>42-011-002.1.1.4.1-0311055</t>
  </si>
  <si>
    <t>Felületképzés (festés, mázolás, tapétázás, korrózióvédelem)
Felület előkészítések, részmunkák
Belső festéseknél felület előkészítése, részmunkák;
glettelés,
műanyag kötőanyagú glettel (simítótapasszal),
vakolt felületen,
bármilyen padozatú helyiségben,
tagolatlan felületen
Baumit FinoFinish - felhasználásra kész, szórható, kézi és gépi glettanyag, beltéri felhasználásra, Cikkszám: 255409</t>
  </si>
  <si>
    <t>47-000-001.21.2.1.1.1-0415526</t>
  </si>
  <si>
    <t>Felületképzés (festés, mázolás, tapétázás, korrózióvédelem)
Alapozások belső-, homlokzati festésekhez
Enyhén nedvszívó vagy sima falfelületek tapadásközvetítő alapozása,
vizes-diszperziós akril bázisú alapozóval,
tagolatlan felületen
Baumit Divina Primer - kül- és beltéri alapozó, Cikkszám: 925150</t>
  </si>
  <si>
    <t>47-010-002.1.1-0148295</t>
  </si>
  <si>
    <t>Felületképzés (festés, mázolás, tapétázás, korrózióvédelem)
Belsőfestések
Diszperziós festés
műanyag bázisú vizes-diszperziós fehér vagy gyárilag színezett festékkel,
új vagy régi lekapart, előkészített alapfelületen vagy jól tapadó meglévő festékrétegen,beton felületen, két rétegben,
tagolatlan sima felületen
Baumit Divina Classic - fehér színű diszperziós beltéri falfesték, Cikkszám: 956121</t>
  </si>
  <si>
    <t>47-011-015.1.2.1-0148287</t>
  </si>
  <si>
    <t>m</t>
  </si>
  <si>
    <t>35-002-004.1-0115061</t>
  </si>
  <si>
    <t>Tetőfólia- és alátétlemez-terítés
Páraáteresztő, vízzáró alátétfólia, alátétfedés, vagy alátétszigetelés terítése 15 cm-es átfedéssel (ellenléc külön tételben számolandó)
öntapadó ragasztócsíkkal rögzítve
DÖRKEN DELTA MAXX PLUSZ páraáteresztő alátétfedés öntapadó ragasztósávval, 1,5 m × 50 m</t>
  </si>
  <si>
    <t>Befalazás,
pórusbeton termékekből,
normál elemekből,
100 mm falvastagságban,
600x200x100 mm-es méretű
kézi falazóelemből (fugavastagság 10 mm),
falazó, cementes mészhabarcsba falazva
YTONG válaszfalelem, Pve jelű,600x200x100 mmM 1 (Hf10-mc) falazó, cementes mészhabarcs, mészpéppel</t>
  </si>
  <si>
    <t>33-011-001.2.1.1.1.1.1-0120051</t>
  </si>
  <si>
    <t>Kesztölc Polgármesteri Hivatal</t>
  </si>
  <si>
    <t xml:space="preserve">(2517 Kesztölc, Szabadság tér 11. HRSZ.: 1063)    </t>
  </si>
  <si>
    <t>Azbesztmentesítés
Azbeszttartalmú építőanyagok eltávolítása a 12/2006.(III.23) EüM rendeletnek megfelelően, bontás bejelentése a felügyeleti hatóságnak, (mentesítési terv, egyéni védőfelszerelés és vizsgálólabor kiírása a 19-093 fejezetben),
erős kötésű azbeszttermékek bontása, a veszélyes hulladék szakszerű csomagolása, tárolása, elszállítása és végleges elhelyezése, azbeszttel érintett területek hepa filteres porszívózása, impregnálása maradékszál lekötő anyaggal,
azbeszt tartalmú hullámpala (6 mm vtg.-ig) bontása
Dunamenti Tűzvédelem veszélyes hulladék, erőskötésű azbeszttartalmú építési törmelék gyűjtő, speciális konténer, szállítási és lerakóhelyi díjjal</t>
  </si>
  <si>
    <t>93-011-002.1.2-0101011</t>
  </si>
  <si>
    <t>35-003-001.1-0410022</t>
  </si>
  <si>
    <t>35-003-001.6</t>
  </si>
  <si>
    <t>Tetőlécezések, szelemenek
Tetőlécezés
hornyolt cserépfedés alá
Fenyő tetőléc 3-6,5 m 24x50 mm</t>
  </si>
  <si>
    <t>Tetőlécezések, szelemenek
Tetőlécezés
tetőfelület ellenlécezésének elkészítése</t>
  </si>
  <si>
    <t>41-003-101.1.1.1-0115279</t>
  </si>
  <si>
    <t>Égetett agyag anyagú cserépfedések
Egyszeres fedés sajtolt égetett agyag tetőcserepekkel,
gyártótól és típustól független,
rögzítés nélkül,
25-35° tetőhajlásszög között
TONDACH RUMBA kerámia alapcserép, 30x50 cm, engóbozott (E1)</t>
  </si>
  <si>
    <t>Bontás, építőanyagok újrahasznosítása
Bontott hulladék szállításához kapcsolódó munkák
bontott fa hulladék
berakása konténerbe gépi erővel, kiegészítő kézi munkával</t>
  </si>
  <si>
    <t>02-030-005.2</t>
  </si>
  <si>
    <t>Bontás, építőanyagok újrahasznosítása
Bontott hulladék szállításához kapcsolódó munkák
vegyes építési- bontási törmelék
berakása konténerbe gépi erővel, kiegészítő kézi munkával</t>
  </si>
  <si>
    <t>Kiegészítő tevékenységek
Építési törmelék konténeres elszállítása, lerakása,lerakóhelyi díjjal,
6,0 m3-es konténerbe</t>
  </si>
  <si>
    <t>21-011-011.4</t>
  </si>
  <si>
    <t>Bontási munkák
Tetőlécezés bontása bármely
hullámpala fedéss alatt</t>
  </si>
  <si>
    <t>35-000-002.1</t>
  </si>
  <si>
    <t>43-002-001.7-0140004</t>
  </si>
  <si>
    <t>Azbesztmentesítás</t>
  </si>
  <si>
    <t>Égetett agyag anyagú cserépfedések
Egyszeres húzott, hornyolt tetőcserép fedésnél,
élgerinc készítése kúpcseréppel, kúpcseréprögzítővel,gerincszellőző-szalaggal, fésűs gerincelemmel vagy kúpalátéttel
TONDACH Hornyolt gerinccserép gerincrögzítővel, kerámia, 38x19 cm, engóbozott</t>
  </si>
  <si>
    <t>41-003-029.11-0115325</t>
  </si>
  <si>
    <t>Egyszeres húzott, hornyolt tetőcserép fedésnél,
fém vápaelem elhelyezése
TONDACH alumínium vápaelem, 2000x500×0,6 mm</t>
  </si>
  <si>
    <t>41-003-029.5-0194003</t>
  </si>
  <si>
    <t>Egyszeres húzott, hornyolt tetőcserép fedésnél,
alumínium vápalezáró szalag elhelyezése
TONDACH öntapadó vápalezáró szalag, piros</t>
  </si>
  <si>
    <t>41-003-029.6-0194031</t>
  </si>
  <si>
    <t xml:space="preserve">Egyszeres húzott, hornyolt tetőcserép fedésnél,
hófogó- és biztonsági rendszer kiegészítők elhelyezése tetőfelületen
TONDACH univerzális hófogó garnitúra 300x20 cm kiegészítőkkel, horganyzott
</t>
  </si>
  <si>
    <t>41-003-029.31-0194071</t>
  </si>
  <si>
    <t>Oromszegély szerelése,
horganyzott acéllemezből,
40 cm kiterített szélességgel
LINDAB Seamline FOP szegély tűzihorganyzott acél + Z 275 bevonat, 0,5 mm vtg., kiterített szélesség: 351-400 mm</t>
  </si>
  <si>
    <t>43-003-002.3.2-0993008</t>
  </si>
  <si>
    <t>43-002-002.2-0144315</t>
  </si>
  <si>
    <t xml:space="preserve">   ÉPÍTÉSZETI MUNKÁK </t>
  </si>
  <si>
    <t xml:space="preserve">Akadálymentesítés, azbesztmentesítés </t>
  </si>
  <si>
    <t>Akadálymentesítés, azbesztmentesítés</t>
  </si>
  <si>
    <t>Függőereszcsatorna kiegészítő szerelvények elhelyezése, félkörszelvényű, bármilyen kiterített szélességben,
 horganyzott acéllemezből
 csatornatartó bepattintós rögzítéssel, hossz: 196 mm,</t>
  </si>
  <si>
    <t>Függőereszcsatorna szerelése, félkörszelvényű,bármilyen kiterített szélességben,
horganyzott acéllemezből
Függőereszcsatorna Ha 0,55, félkör szelvényű, Ksz: 50 cm, meglévő, bontott visszaszerelése</t>
  </si>
  <si>
    <t>ÁRAZATLAN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</si>
</sst>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Ft&quot;_-;\-* #,##0.00\ &quot;Ft&quot;_-;_-* &quot;-&quot;??\ &quot;Ft&quot;_-;_-@_-"/>
    <numFmt numFmtId="164" formatCode="#,##0.0\ &quot;Ft&quot;"/>
    <numFmt numFmtId="165" formatCode="#,##0\ &quot;Ft&quot;"/>
    <numFmt numFmtId="166" formatCode="#,##0&quot;,-  Ft&quot;"/>
    <numFmt numFmtId="167" formatCode="0&quot;./ &quot;"/>
    <numFmt numFmtId="168" formatCode="#,##0&quot;,-     &quot;"/>
    <numFmt numFmtId="169" formatCode="0&quot; % áfa összege&quot;"/>
  </numFmts>
  <fonts count="36" x14ac:knownFonts="1">
    <font>
      <sz val="11"/>
      <color theme="1"/>
      <name val="Calibri"/>
      <family val="2"/>
      <charset val="238"/>
      <scheme val="minor"/>
    </font>
    <font>
      <sz val="11"/>
      <color theme="1"/>
      <name val="Calibri"/>
      <family val="2"/>
      <charset val="238"/>
      <scheme val="minor"/>
    </font>
    <font>
      <b/>
      <sz val="10"/>
      <color theme="1"/>
      <name val="Times New Roman CE"/>
      <charset val="238"/>
    </font>
    <font>
      <sz val="10"/>
      <color theme="1"/>
      <name val="Calibri"/>
      <family val="2"/>
      <charset val="238"/>
      <scheme val="minor"/>
    </font>
    <font>
      <sz val="8"/>
      <color theme="8" tint="-0.499984740745262"/>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sz val="10"/>
      <name val="Calibri"/>
      <family val="2"/>
      <charset val="238"/>
      <scheme val="minor"/>
    </font>
    <font>
      <b/>
      <sz val="12"/>
      <color theme="1"/>
      <name val="Arial Narrow"/>
      <family val="2"/>
      <charset val="238"/>
    </font>
    <font>
      <sz val="10"/>
      <color theme="1"/>
      <name val="Arial Narrow"/>
      <family val="2"/>
      <charset val="238"/>
    </font>
    <font>
      <sz val="8"/>
      <name val="Arial Narrow"/>
      <family val="2"/>
      <charset val="238"/>
    </font>
    <font>
      <sz val="10"/>
      <name val="Arial Narrow"/>
      <family val="2"/>
      <charset val="238"/>
    </font>
    <font>
      <b/>
      <sz val="10"/>
      <name val="Arial Narrow"/>
      <family val="2"/>
      <charset val="238"/>
    </font>
    <font>
      <b/>
      <sz val="22"/>
      <name val="Arial Narrow"/>
      <family val="2"/>
      <charset val="238"/>
    </font>
    <font>
      <sz val="12"/>
      <color rgb="FF934607"/>
      <name val="Arial Narrow"/>
      <family val="2"/>
      <charset val="238"/>
    </font>
    <font>
      <b/>
      <sz val="12"/>
      <name val="Arial Narrow"/>
      <family val="2"/>
      <charset val="238"/>
    </font>
    <font>
      <b/>
      <sz val="14"/>
      <name val="Arial Narrow"/>
      <family val="2"/>
      <charset val="238"/>
    </font>
    <font>
      <b/>
      <sz val="16"/>
      <name val="Arial Narrow"/>
      <family val="2"/>
      <charset val="238"/>
    </font>
    <font>
      <sz val="11"/>
      <color theme="1"/>
      <name val="Arial Narrow"/>
      <family val="2"/>
      <charset val="238"/>
    </font>
    <font>
      <sz val="16"/>
      <name val="Arial Narrow"/>
      <family val="2"/>
      <charset val="238"/>
    </font>
    <font>
      <sz val="12"/>
      <name val="Arial Narrow"/>
      <family val="2"/>
      <charset val="238"/>
    </font>
    <font>
      <b/>
      <sz val="10"/>
      <color theme="1"/>
      <name val="Arial Narrow"/>
      <family val="2"/>
      <charset val="238"/>
    </font>
    <font>
      <sz val="7"/>
      <color rgb="FF000000"/>
      <name val="Tahoma"/>
      <family val="2"/>
      <charset val="238"/>
    </font>
    <font>
      <b/>
      <sz val="7"/>
      <color rgb="FF000000"/>
      <name val="Tahoma"/>
      <family val="2"/>
      <charset val="238"/>
    </font>
    <font>
      <b/>
      <sz val="10"/>
      <name val="Calibri"/>
      <family val="2"/>
      <charset val="238"/>
      <scheme val="minor"/>
    </font>
    <font>
      <b/>
      <sz val="12"/>
      <color theme="6" tint="-0.249977111117893"/>
      <name val="Arial Narrow"/>
      <family val="2"/>
      <charset val="238"/>
    </font>
    <font>
      <sz val="12"/>
      <color theme="6" tint="-0.249977111117893"/>
      <name val="Arial Narrow"/>
      <family val="2"/>
      <charset val="238"/>
    </font>
    <font>
      <sz val="10"/>
      <color theme="6" tint="-0.249977111117893"/>
      <name val="Arial Narrow"/>
      <family val="2"/>
      <charset val="238"/>
    </font>
    <font>
      <b/>
      <sz val="10"/>
      <color theme="6" tint="-0.249977111117893"/>
      <name val="Arial Narrow"/>
      <family val="2"/>
      <charset val="238"/>
    </font>
    <font>
      <sz val="11"/>
      <color rgb="FFFF0000"/>
      <name val="Calibri"/>
      <family val="2"/>
      <charset val="238"/>
      <scheme val="minor"/>
    </font>
    <font>
      <b/>
      <sz val="10"/>
      <color rgb="FFFF0000"/>
      <name val="Calibri"/>
      <family val="2"/>
      <charset val="238"/>
      <scheme val="minor"/>
    </font>
    <font>
      <b/>
      <sz val="10"/>
      <color rgb="FFFF0000"/>
      <name val="Times New Roman CE"/>
      <charset val="238"/>
    </font>
    <font>
      <sz val="12"/>
      <color theme="1"/>
      <name val="Arial Narrow"/>
      <family val="2"/>
      <charset val="238"/>
    </font>
    <font>
      <sz val="8"/>
      <color theme="1"/>
      <name val="Calibri"/>
      <family val="2"/>
      <charset val="238"/>
      <scheme val="minor"/>
    </font>
    <font>
      <sz val="14"/>
      <name val="Arial Narrow"/>
      <family val="2"/>
      <charset val="238"/>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right/>
      <top/>
      <bottom style="medium">
        <color indexed="64"/>
      </bottom>
      <diagonal/>
    </border>
    <border>
      <left/>
      <right/>
      <top style="thick">
        <color auto="1"/>
      </top>
      <bottom style="thick">
        <color auto="1"/>
      </bottom>
      <diagonal/>
    </border>
    <border>
      <left/>
      <right/>
      <top style="thin">
        <color indexed="64"/>
      </top>
      <bottom style="double">
        <color indexed="64"/>
      </bottom>
      <diagonal/>
    </border>
    <border>
      <left/>
      <right/>
      <top/>
      <bottom style="double">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34">
    <xf numFmtId="0" fontId="0" fillId="0" borderId="0" xfId="0"/>
    <xf numFmtId="3" fontId="0" fillId="0" borderId="0" xfId="0" applyNumberFormat="1"/>
    <xf numFmtId="0" fontId="11" fillId="0" borderId="0" xfId="1" applyFont="1" applyAlignment="1">
      <alignment horizontal="left"/>
    </xf>
    <xf numFmtId="49" fontId="12" fillId="0" borderId="0" xfId="1" applyNumberFormat="1" applyFont="1"/>
    <xf numFmtId="0" fontId="12" fillId="0" borderId="0" xfId="1" applyFont="1" applyAlignment="1">
      <alignment horizontal="center"/>
    </xf>
    <xf numFmtId="166" fontId="12" fillId="0" borderId="0" xfId="1" applyNumberFormat="1" applyFont="1"/>
    <xf numFmtId="49" fontId="13" fillId="0" borderId="0" xfId="1" applyNumberFormat="1" applyFont="1"/>
    <xf numFmtId="166" fontId="11" fillId="0" borderId="0" xfId="1" applyNumberFormat="1" applyFont="1"/>
    <xf numFmtId="0" fontId="12" fillId="0" borderId="0" xfId="1" applyFont="1"/>
    <xf numFmtId="0" fontId="12" fillId="0" borderId="0" xfId="1" applyFont="1" applyAlignment="1"/>
    <xf numFmtId="49" fontId="12" fillId="0" borderId="0" xfId="1" applyNumberFormat="1" applyFont="1" applyAlignment="1"/>
    <xf numFmtId="0" fontId="14" fillId="0" borderId="0" xfId="1" applyFont="1" applyAlignment="1">
      <alignment horizontal="center"/>
    </xf>
    <xf numFmtId="166" fontId="12" fillId="0" borderId="0" xfId="1" applyNumberFormat="1" applyFont="1" applyAlignment="1"/>
    <xf numFmtId="0" fontId="15" fillId="0" borderId="0" xfId="1" applyFont="1" applyAlignment="1">
      <alignment horizontal="center"/>
    </xf>
    <xf numFmtId="0" fontId="16" fillId="0" borderId="0" xfId="1" applyFont="1" applyAlignment="1">
      <alignment horizontal="center"/>
    </xf>
    <xf numFmtId="0" fontId="17" fillId="0" borderId="0" xfId="1" applyFont="1" applyAlignment="1">
      <alignment horizontal="center"/>
    </xf>
    <xf numFmtId="0" fontId="18" fillId="0" borderId="0" xfId="1" applyFont="1" applyAlignment="1">
      <alignment horizontal="center"/>
    </xf>
    <xf numFmtId="3" fontId="19" fillId="0" borderId="0" xfId="1" applyNumberFormat="1" applyFont="1"/>
    <xf numFmtId="3" fontId="20" fillId="0" borderId="0" xfId="1" applyNumberFormat="1" applyFont="1"/>
    <xf numFmtId="3" fontId="12" fillId="0" borderId="0" xfId="1" applyNumberFormat="1" applyFont="1"/>
    <xf numFmtId="3" fontId="12" fillId="0" borderId="0" xfId="1" applyNumberFormat="1" applyFont="1" applyAlignment="1">
      <alignment horizontal="center"/>
    </xf>
    <xf numFmtId="0" fontId="11" fillId="0" borderId="0" xfId="1" applyFont="1"/>
    <xf numFmtId="3" fontId="12" fillId="0" borderId="0" xfId="1" applyNumberFormat="1" applyFont="1" applyAlignment="1"/>
    <xf numFmtId="0" fontId="21" fillId="0" borderId="0" xfId="1" applyFont="1"/>
    <xf numFmtId="0" fontId="21" fillId="0" borderId="0" xfId="1" applyFont="1" applyAlignment="1">
      <alignment vertical="center"/>
    </xf>
    <xf numFmtId="49" fontId="21" fillId="0" borderId="0" xfId="1" applyNumberFormat="1" applyFont="1" applyAlignment="1">
      <alignment vertical="center"/>
    </xf>
    <xf numFmtId="0" fontId="16" fillId="0" borderId="0" xfId="1" applyFont="1" applyAlignment="1">
      <alignment horizontal="center" vertical="center"/>
    </xf>
    <xf numFmtId="0" fontId="12" fillId="0" borderId="0" xfId="1" applyFont="1" applyBorder="1"/>
    <xf numFmtId="49" fontId="12" fillId="0" borderId="0" xfId="1" applyNumberFormat="1" applyFont="1" applyBorder="1"/>
    <xf numFmtId="0" fontId="13" fillId="0" borderId="0" xfId="1" applyFont="1" applyAlignment="1"/>
    <xf numFmtId="166" fontId="13" fillId="0" borderId="0" xfId="1" applyNumberFormat="1" applyFont="1" applyAlignment="1">
      <alignment horizontal="right"/>
    </xf>
    <xf numFmtId="169" fontId="12" fillId="0" borderId="0" xfId="1" applyNumberFormat="1" applyFont="1" applyAlignment="1">
      <alignment horizontal="left"/>
    </xf>
    <xf numFmtId="0" fontId="13" fillId="0" borderId="0" xfId="1" applyFont="1"/>
    <xf numFmtId="0" fontId="10" fillId="0" borderId="0" xfId="0" applyFont="1" applyAlignment="1">
      <alignment vertical="top" wrapText="1"/>
    </xf>
    <xf numFmtId="3" fontId="10" fillId="0" borderId="0" xfId="0" applyNumberFormat="1" applyFont="1" applyAlignment="1">
      <alignment vertical="top" wrapText="1"/>
    </xf>
    <xf numFmtId="0" fontId="22" fillId="0" borderId="2" xfId="0" applyFont="1" applyBorder="1" applyAlignment="1">
      <alignment vertical="top" wrapText="1"/>
    </xf>
    <xf numFmtId="0" fontId="22" fillId="0" borderId="2" xfId="0" applyFont="1" applyBorder="1" applyAlignment="1">
      <alignment horizontal="right" vertical="top" wrapText="1"/>
    </xf>
    <xf numFmtId="3" fontId="10" fillId="0" borderId="0" xfId="0" applyNumberFormat="1" applyFont="1" applyBorder="1" applyAlignment="1">
      <alignment vertical="top" wrapText="1"/>
    </xf>
    <xf numFmtId="0" fontId="16" fillId="0" borderId="0" xfId="1" applyFont="1" applyFill="1" applyAlignment="1"/>
    <xf numFmtId="0" fontId="12" fillId="0" borderId="0" xfId="1" applyFont="1" applyFill="1" applyAlignment="1">
      <alignment vertical="top"/>
    </xf>
    <xf numFmtId="0" fontId="28" fillId="0" borderId="0" xfId="1" applyFont="1" applyAlignment="1"/>
    <xf numFmtId="0" fontId="29" fillId="0" borderId="0" xfId="0" applyFont="1" applyBorder="1" applyAlignment="1">
      <alignment vertical="top" wrapText="1"/>
    </xf>
    <xf numFmtId="0" fontId="12" fillId="0" borderId="0" xfId="1" applyFont="1" applyFill="1" applyAlignment="1"/>
    <xf numFmtId="0" fontId="27" fillId="0" borderId="0" xfId="1" applyFont="1" applyAlignment="1">
      <alignment horizontal="center"/>
    </xf>
    <xf numFmtId="0" fontId="26" fillId="0" borderId="0" xfId="1" applyFont="1" applyAlignment="1">
      <alignment horizontal="center"/>
    </xf>
    <xf numFmtId="0" fontId="26" fillId="0" borderId="0" xfId="1" applyFont="1" applyAlignment="1"/>
    <xf numFmtId="0" fontId="27" fillId="0" borderId="0" xfId="1" applyFont="1" applyAlignment="1"/>
    <xf numFmtId="0" fontId="3"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0" fillId="0" borderId="0" xfId="0" applyFill="1"/>
    <xf numFmtId="0" fontId="0" fillId="0" borderId="0" xfId="0" applyFont="1" applyFill="1"/>
    <xf numFmtId="165" fontId="3" fillId="0" borderId="0" xfId="0" applyNumberFormat="1" applyFont="1" applyFill="1" applyAlignment="1">
      <alignment horizontal="center" vertical="center" wrapText="1"/>
    </xf>
    <xf numFmtId="165" fontId="8" fillId="0" borderId="0" xfId="0" applyNumberFormat="1" applyFont="1" applyFill="1" applyAlignment="1">
      <alignment horizontal="center" vertical="center"/>
    </xf>
    <xf numFmtId="165" fontId="5" fillId="0" borderId="0" xfId="0" applyNumberFormat="1" applyFont="1" applyFill="1" applyAlignment="1">
      <alignment horizontal="center" vertical="center"/>
    </xf>
    <xf numFmtId="0" fontId="4" fillId="0" borderId="0" xfId="0" applyNumberFormat="1" applyFont="1" applyFill="1" applyAlignment="1">
      <alignment horizontal="left" vertical="center" wrapText="1"/>
    </xf>
    <xf numFmtId="0" fontId="23" fillId="0" borderId="0" xfId="0" applyFont="1" applyFill="1"/>
    <xf numFmtId="0" fontId="22" fillId="0" borderId="3" xfId="0" applyFont="1" applyBorder="1" applyAlignment="1">
      <alignment vertical="center" wrapText="1"/>
    </xf>
    <xf numFmtId="3" fontId="22" fillId="0" borderId="3" xfId="0" applyNumberFormat="1" applyFont="1" applyBorder="1" applyAlignment="1">
      <alignment vertical="center" wrapText="1"/>
    </xf>
    <xf numFmtId="0" fontId="0" fillId="0" borderId="0" xfId="0" applyAlignment="1">
      <alignment vertical="center"/>
    </xf>
    <xf numFmtId="0" fontId="10" fillId="0" borderId="0" xfId="1" applyFont="1" applyFill="1" applyAlignment="1"/>
    <xf numFmtId="0" fontId="10" fillId="0" borderId="0" xfId="1" applyFont="1" applyFill="1" applyAlignment="1">
      <alignment vertical="top"/>
    </xf>
    <xf numFmtId="4" fontId="19" fillId="0" borderId="0" xfId="1" applyNumberFormat="1" applyFont="1" applyFill="1"/>
    <xf numFmtId="4" fontId="18" fillId="0" borderId="0" xfId="1" applyNumberFormat="1" applyFont="1" applyFill="1" applyAlignment="1">
      <alignment horizontal="right"/>
    </xf>
    <xf numFmtId="4" fontId="12" fillId="0" borderId="0" xfId="1" applyNumberFormat="1" applyFont="1" applyFill="1" applyAlignment="1">
      <alignment horizontal="right"/>
    </xf>
    <xf numFmtId="0" fontId="11" fillId="0" borderId="0" xfId="1" applyFont="1" applyFill="1" applyAlignment="1">
      <alignment horizontal="left"/>
    </xf>
    <xf numFmtId="49" fontId="12" fillId="0" borderId="0" xfId="1" applyNumberFormat="1" applyFont="1" applyFill="1"/>
    <xf numFmtId="0" fontId="12" fillId="0" borderId="0" xfId="1" applyFont="1" applyFill="1" applyAlignment="1">
      <alignment horizontal="center"/>
    </xf>
    <xf numFmtId="166" fontId="12" fillId="0" borderId="0" xfId="1" applyNumberFormat="1" applyFont="1" applyFill="1"/>
    <xf numFmtId="49" fontId="13" fillId="0" borderId="0" xfId="1" applyNumberFormat="1" applyFont="1" applyFill="1"/>
    <xf numFmtId="0" fontId="0" fillId="0" borderId="0" xfId="0"/>
    <xf numFmtId="0" fontId="8" fillId="0" borderId="0" xfId="0" applyFont="1" applyFill="1" applyAlignment="1">
      <alignment horizontal="center" vertical="center" wrapText="1"/>
    </xf>
    <xf numFmtId="3" fontId="6" fillId="0" borderId="1" xfId="0" applyNumberFormat="1" applyFont="1" applyFill="1" applyBorder="1" applyAlignment="1">
      <alignment horizontal="right" vertical="top" wrapText="1"/>
    </xf>
    <xf numFmtId="0" fontId="7" fillId="0" borderId="0" xfId="0" applyFont="1" applyFill="1" applyAlignment="1">
      <alignment horizontal="center" vertical="center"/>
    </xf>
    <xf numFmtId="165" fontId="8" fillId="0" borderId="0" xfId="0" applyNumberFormat="1" applyFont="1" applyFill="1" applyAlignment="1">
      <alignment horizontal="center" vertical="center" wrapText="1"/>
    </xf>
    <xf numFmtId="164" fontId="5" fillId="0" borderId="0" xfId="0" applyNumberFormat="1" applyFont="1" applyFill="1" applyAlignment="1">
      <alignment horizontal="center" vertical="center"/>
    </xf>
    <xf numFmtId="3" fontId="3" fillId="0" borderId="0" xfId="0" applyNumberFormat="1" applyFont="1" applyFill="1" applyBorder="1" applyAlignment="1">
      <alignment horizontal="center" vertical="center" wrapText="1"/>
    </xf>
    <xf numFmtId="0" fontId="9" fillId="0" borderId="0" xfId="1" applyFont="1" applyAlignment="1">
      <alignment horizontal="center"/>
    </xf>
    <xf numFmtId="0" fontId="30" fillId="0" borderId="0" xfId="0" applyFont="1" applyFill="1"/>
    <xf numFmtId="0" fontId="31" fillId="0" borderId="0" xfId="0" applyFont="1" applyFill="1" applyBorder="1" applyAlignment="1">
      <alignment horizontal="left" vertical="top" wrapText="1"/>
    </xf>
    <xf numFmtId="0" fontId="32" fillId="0" borderId="0" xfId="0" applyFont="1" applyFill="1" applyBorder="1" applyAlignment="1">
      <alignment vertical="top" wrapText="1"/>
    </xf>
    <xf numFmtId="2" fontId="8" fillId="0" borderId="0"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0" fontId="4" fillId="0" borderId="0" xfId="0" applyNumberFormat="1" applyFont="1" applyFill="1" applyAlignment="1">
      <alignment horizontal="left" vertical="top" wrapText="1"/>
    </xf>
    <xf numFmtId="0" fontId="25" fillId="0" borderId="0" xfId="0" applyFont="1" applyFill="1" applyAlignment="1">
      <alignment horizontal="center" vertical="center" wrapText="1"/>
    </xf>
    <xf numFmtId="2" fontId="8" fillId="0" borderId="0" xfId="0" applyNumberFormat="1" applyFont="1" applyFill="1" applyAlignment="1">
      <alignment horizontal="center" vertical="center" wrapText="1"/>
    </xf>
    <xf numFmtId="0" fontId="6" fillId="0"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1" xfId="0" applyFont="1" applyFill="1" applyBorder="1" applyAlignment="1">
      <alignment horizontal="right" vertical="top" wrapText="1"/>
    </xf>
    <xf numFmtId="0" fontId="3" fillId="0" borderId="0" xfId="0" applyFont="1" applyFill="1" applyAlignment="1">
      <alignment vertical="center" wrapText="1"/>
    </xf>
    <xf numFmtId="0" fontId="30" fillId="0" borderId="0" xfId="0" applyFont="1" applyFill="1" applyBorder="1"/>
    <xf numFmtId="3" fontId="0" fillId="0" borderId="0" xfId="0" applyNumberFormat="1" applyAlignment="1">
      <alignment vertical="center"/>
    </xf>
    <xf numFmtId="0" fontId="33" fillId="0" borderId="0" xfId="1" applyFont="1" applyAlignment="1">
      <alignment horizontal="center" vertical="center"/>
    </xf>
    <xf numFmtId="0" fontId="3" fillId="0" borderId="0" xfId="0" applyFont="1" applyFill="1" applyAlignment="1">
      <alignment horizontal="center" vertical="center" wrapText="1"/>
    </xf>
    <xf numFmtId="0" fontId="30" fillId="0" borderId="0" xfId="0" applyFont="1" applyFill="1" applyAlignment="1">
      <alignment vertical="center" wrapText="1"/>
    </xf>
    <xf numFmtId="2" fontId="30" fillId="0" borderId="0" xfId="0" applyNumberFormat="1" applyFont="1" applyFill="1" applyAlignment="1">
      <alignment vertical="center"/>
    </xf>
    <xf numFmtId="0" fontId="30" fillId="0" borderId="0" xfId="0" applyFont="1" applyFill="1" applyAlignment="1">
      <alignment horizontal="left" vertical="center"/>
    </xf>
    <xf numFmtId="0" fontId="30" fillId="0" borderId="0" xfId="0" applyFont="1" applyFill="1" applyBorder="1" applyAlignment="1">
      <alignment horizontal="left"/>
    </xf>
    <xf numFmtId="3" fontId="6" fillId="0" borderId="5"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3" fontId="6" fillId="0" borderId="4" xfId="0" applyNumberFormat="1" applyFont="1" applyFill="1" applyBorder="1" applyAlignment="1">
      <alignment horizontal="center" vertical="center" wrapText="1"/>
    </xf>
    <xf numFmtId="0" fontId="0" fillId="0" borderId="0" xfId="0" applyFill="1" applyAlignment="1">
      <alignment horizontal="left" vertical="center"/>
    </xf>
    <xf numFmtId="3" fontId="0" fillId="0" borderId="0" xfId="0" applyNumberFormat="1" applyFill="1"/>
    <xf numFmtId="0" fontId="24" fillId="0" borderId="0" xfId="0" applyFont="1" applyFill="1"/>
    <xf numFmtId="0" fontId="6" fillId="0" borderId="5" xfId="0" applyFont="1" applyFill="1" applyBorder="1" applyAlignment="1">
      <alignment horizontal="center" vertical="center" wrapText="1"/>
    </xf>
    <xf numFmtId="0" fontId="0" fillId="0" borderId="0" xfId="0" applyFill="1" applyBorder="1"/>
    <xf numFmtId="165" fontId="0" fillId="0" borderId="0" xfId="0" applyNumberFormat="1" applyFill="1"/>
    <xf numFmtId="3" fontId="32" fillId="0" borderId="0" xfId="0" applyNumberFormat="1" applyFont="1" applyFill="1" applyBorder="1" applyAlignment="1">
      <alignment vertical="top" wrapText="1"/>
    </xf>
    <xf numFmtId="0" fontId="2" fillId="0" borderId="0" xfId="0" applyFont="1" applyFill="1" applyBorder="1" applyAlignment="1">
      <alignment vertical="top" wrapText="1"/>
    </xf>
    <xf numFmtId="3" fontId="2" fillId="0" borderId="0" xfId="0" applyNumberFormat="1" applyFont="1" applyFill="1" applyBorder="1" applyAlignment="1">
      <alignment vertical="top" wrapText="1"/>
    </xf>
    <xf numFmtId="0" fontId="30" fillId="0" borderId="0" xfId="0" applyFont="1" applyFill="1" applyAlignment="1">
      <alignment horizontal="left"/>
    </xf>
    <xf numFmtId="0" fontId="18" fillId="0" borderId="0" xfId="1" applyFont="1" applyAlignment="1">
      <alignment horizontal="center"/>
    </xf>
    <xf numFmtId="0" fontId="34" fillId="0" borderId="0" xfId="0" applyNumberFormat="1" applyFont="1" applyFill="1" applyAlignment="1">
      <alignment horizontal="left" vertical="center" wrapText="1"/>
    </xf>
    <xf numFmtId="0" fontId="35" fillId="0" borderId="0" xfId="1" applyFont="1" applyAlignment="1"/>
    <xf numFmtId="0" fontId="12" fillId="0" borderId="0" xfId="1" applyFont="1" applyBorder="1" applyAlignment="1"/>
    <xf numFmtId="166" fontId="12" fillId="0" borderId="0" xfId="1" applyNumberFormat="1" applyFont="1" applyBorder="1"/>
    <xf numFmtId="166" fontId="13" fillId="0" borderId="0" xfId="1" applyNumberFormat="1" applyFont="1" applyBorder="1" applyAlignment="1">
      <alignment horizontal="center" vertical="center"/>
    </xf>
    <xf numFmtId="0" fontId="0" fillId="0" borderId="0" xfId="0" applyBorder="1"/>
    <xf numFmtId="167" fontId="13" fillId="0" borderId="0" xfId="1" applyNumberFormat="1" applyFont="1" applyBorder="1" applyAlignment="1">
      <alignment vertical="center"/>
    </xf>
    <xf numFmtId="168" fontId="12" fillId="0" borderId="0" xfId="1" applyNumberFormat="1" applyFont="1" applyFill="1" applyBorder="1" applyAlignment="1">
      <alignment horizontal="right" vertical="center"/>
    </xf>
    <xf numFmtId="3" fontId="12" fillId="0" borderId="0" xfId="1" applyNumberFormat="1" applyFont="1" applyBorder="1"/>
    <xf numFmtId="0" fontId="13" fillId="0" borderId="0" xfId="1" applyFont="1" applyBorder="1" applyAlignment="1"/>
    <xf numFmtId="0" fontId="9" fillId="0" borderId="0" xfId="1" applyFont="1" applyFill="1" applyAlignment="1"/>
    <xf numFmtId="0" fontId="10" fillId="0" borderId="0" xfId="1" applyFont="1" applyFill="1" applyAlignment="1">
      <alignment vertical="top"/>
    </xf>
    <xf numFmtId="166" fontId="13" fillId="0" borderId="0" xfId="1" applyNumberFormat="1" applyFont="1" applyAlignment="1">
      <alignment horizontal="center"/>
    </xf>
    <xf numFmtId="166" fontId="12" fillId="0" borderId="0" xfId="1" applyNumberFormat="1" applyFont="1" applyAlignment="1">
      <alignment horizontal="center"/>
    </xf>
    <xf numFmtId="166" fontId="13" fillId="0" borderId="0" xfId="1" applyNumberFormat="1" applyFont="1" applyBorder="1" applyAlignment="1">
      <alignment horizontal="center"/>
    </xf>
    <xf numFmtId="49" fontId="12" fillId="0" borderId="0" xfId="1" applyNumberFormat="1" applyFont="1" applyBorder="1" applyAlignment="1">
      <alignment horizontal="center" vertical="center"/>
    </xf>
    <xf numFmtId="0" fontId="13" fillId="0" borderId="0" xfId="1" applyFont="1" applyBorder="1" applyAlignment="1">
      <alignment horizontal="center" vertical="center"/>
    </xf>
    <xf numFmtId="0" fontId="12" fillId="0" borderId="0" xfId="1" applyFont="1" applyBorder="1" applyAlignment="1">
      <alignment horizontal="center"/>
    </xf>
    <xf numFmtId="0" fontId="27" fillId="0" borderId="0" xfId="1" applyFont="1" applyAlignment="1">
      <alignment horizontal="center"/>
    </xf>
    <xf numFmtId="0" fontId="12" fillId="0" borderId="0" xfId="1" applyFont="1" applyAlignment="1">
      <alignment horizontal="center"/>
    </xf>
    <xf numFmtId="0" fontId="0" fillId="0" borderId="0" xfId="0" applyAlignment="1"/>
    <xf numFmtId="0" fontId="18" fillId="0" borderId="0" xfId="1" applyFont="1" applyAlignment="1">
      <alignment horizontal="center"/>
    </xf>
    <xf numFmtId="0" fontId="26" fillId="0" borderId="0" xfId="1" applyFont="1" applyAlignment="1">
      <alignment horizontal="center"/>
    </xf>
  </cellXfs>
  <cellStyles count="3">
    <cellStyle name="Normál" xfId="0" builtinId="0"/>
    <cellStyle name="Normál 2" xfId="1" xr:uid="{00000000-0005-0000-0000-000001000000}"/>
    <cellStyle name="Pénznem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9"/>
  <sheetViews>
    <sheetView tabSelected="1" topLeftCell="A4" zoomScale="85" zoomScaleNormal="85" workbookViewId="0">
      <selection activeCell="G24" sqref="G24"/>
    </sheetView>
  </sheetViews>
  <sheetFormatPr defaultRowHeight="15" x14ac:dyDescent="0.25"/>
  <cols>
    <col min="1" max="1" width="5.7109375" customWidth="1"/>
    <col min="2" max="2" width="10.7109375" customWidth="1"/>
    <col min="3" max="3" width="37.7109375" customWidth="1"/>
    <col min="4" max="4" width="15.7109375" customWidth="1"/>
  </cols>
  <sheetData>
    <row r="1" spans="1:4" ht="15.75" x14ac:dyDescent="0.25">
      <c r="A1" s="121"/>
      <c r="B1" s="121"/>
      <c r="C1" s="121"/>
      <c r="D1" s="121"/>
    </row>
    <row r="2" spans="1:4" x14ac:dyDescent="0.25">
      <c r="A2" s="122"/>
      <c r="B2" s="122"/>
      <c r="C2" s="122"/>
      <c r="D2" s="122"/>
    </row>
    <row r="3" spans="1:4" x14ac:dyDescent="0.25">
      <c r="A3" s="59"/>
      <c r="B3" s="59"/>
      <c r="C3" s="59"/>
      <c r="D3" s="59"/>
    </row>
    <row r="4" spans="1:4" x14ac:dyDescent="0.25">
      <c r="A4" s="60"/>
      <c r="B4" s="60"/>
      <c r="C4" s="60"/>
      <c r="D4" s="60"/>
    </row>
    <row r="5" spans="1:4" x14ac:dyDescent="0.25">
      <c r="A5" s="2"/>
      <c r="B5" s="3"/>
      <c r="C5" s="4"/>
      <c r="D5" s="4"/>
    </row>
    <row r="6" spans="1:4" x14ac:dyDescent="0.25">
      <c r="A6" s="5"/>
      <c r="B6" s="6"/>
      <c r="C6" s="6"/>
      <c r="D6" s="4"/>
    </row>
    <row r="7" spans="1:4" x14ac:dyDescent="0.25">
      <c r="A7" s="5"/>
      <c r="B7" s="3"/>
      <c r="C7" s="4"/>
      <c r="D7" s="4"/>
    </row>
    <row r="8" spans="1:4" x14ac:dyDescent="0.25">
      <c r="A8" s="7"/>
      <c r="B8" s="3"/>
      <c r="C8" s="4"/>
      <c r="D8" s="4"/>
    </row>
    <row r="9" spans="1:4" x14ac:dyDescent="0.25">
      <c r="A9" s="8"/>
      <c r="B9" s="3"/>
      <c r="C9" s="9"/>
      <c r="D9" s="5"/>
    </row>
    <row r="10" spans="1:4" ht="27" x14ac:dyDescent="0.35">
      <c r="A10" s="9"/>
      <c r="B10" s="10"/>
      <c r="C10" s="11" t="s">
        <v>28</v>
      </c>
      <c r="D10" s="12"/>
    </row>
    <row r="11" spans="1:4" x14ac:dyDescent="0.25">
      <c r="A11" s="8"/>
      <c r="B11" s="3"/>
      <c r="C11" s="4"/>
      <c r="D11" s="5"/>
    </row>
    <row r="12" spans="1:4" ht="15.75" x14ac:dyDescent="0.25">
      <c r="A12" s="8"/>
      <c r="B12" s="3"/>
      <c r="C12" s="76" t="s">
        <v>65</v>
      </c>
      <c r="D12" s="5"/>
    </row>
    <row r="13" spans="1:4" ht="15.75" x14ac:dyDescent="0.25">
      <c r="A13" s="8"/>
      <c r="B13" s="3"/>
      <c r="C13" s="91" t="s">
        <v>66</v>
      </c>
      <c r="D13" s="5"/>
    </row>
    <row r="14" spans="1:4" x14ac:dyDescent="0.25">
      <c r="A14" s="8"/>
      <c r="B14" s="3"/>
      <c r="C14" s="40"/>
      <c r="D14" s="5"/>
    </row>
    <row r="15" spans="1:4" ht="15.75" x14ac:dyDescent="0.25">
      <c r="A15" s="8"/>
      <c r="B15" s="3"/>
      <c r="C15" s="14"/>
      <c r="D15" s="5"/>
    </row>
    <row r="16" spans="1:4" ht="18" x14ac:dyDescent="0.25">
      <c r="A16" s="8"/>
      <c r="B16" s="3"/>
      <c r="C16" s="15"/>
      <c r="D16" s="5"/>
    </row>
    <row r="17" spans="1:4" ht="20.25" x14ac:dyDescent="0.3">
      <c r="A17" s="8"/>
      <c r="B17" s="3"/>
      <c r="C17" s="16" t="s">
        <v>100</v>
      </c>
      <c r="D17" s="5"/>
    </row>
    <row r="18" spans="1:4" x14ac:dyDescent="0.25">
      <c r="A18" s="8"/>
      <c r="B18" s="3"/>
      <c r="C18" s="9"/>
      <c r="D18" s="5"/>
    </row>
    <row r="19" spans="1:4" ht="18" x14ac:dyDescent="0.25">
      <c r="A19" s="8"/>
      <c r="B19" s="3"/>
      <c r="C19" s="112" t="s">
        <v>97</v>
      </c>
      <c r="D19" s="5"/>
    </row>
  </sheetData>
  <mergeCells count="2">
    <mergeCell ref="A1:D1"/>
    <mergeCell ref="A2:D2"/>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8"/>
  <sheetViews>
    <sheetView zoomScaleNormal="100" workbookViewId="0">
      <selection activeCell="F21" sqref="F21"/>
    </sheetView>
  </sheetViews>
  <sheetFormatPr defaultRowHeight="15" x14ac:dyDescent="0.25"/>
  <cols>
    <col min="1" max="1" width="5.7109375" customWidth="1"/>
    <col min="2" max="2" width="10.7109375" customWidth="1"/>
    <col min="3" max="3" width="37.7109375" customWidth="1"/>
    <col min="4" max="6" width="13.5703125" customWidth="1"/>
  </cols>
  <sheetData>
    <row r="1" spans="1:6" ht="16.5" x14ac:dyDescent="0.3">
      <c r="A1" s="121"/>
      <c r="B1" s="121"/>
      <c r="C1" s="121"/>
      <c r="D1" s="121"/>
      <c r="E1" s="61"/>
      <c r="F1" s="17"/>
    </row>
    <row r="2" spans="1:6" ht="20.25" x14ac:dyDescent="0.3">
      <c r="A2" s="122"/>
      <c r="B2" s="122"/>
      <c r="C2" s="122"/>
      <c r="D2" s="122"/>
      <c r="E2" s="62"/>
      <c r="F2" s="18"/>
    </row>
    <row r="3" spans="1:6" ht="15.75" x14ac:dyDescent="0.25">
      <c r="A3" s="38"/>
      <c r="B3" s="38"/>
      <c r="C3" s="38"/>
      <c r="D3" s="38"/>
      <c r="E3" s="63"/>
      <c r="F3" s="19"/>
    </row>
    <row r="4" spans="1:6" x14ac:dyDescent="0.25">
      <c r="A4" s="39"/>
      <c r="B4" s="39"/>
      <c r="C4" s="39"/>
      <c r="D4" s="39"/>
      <c r="E4" s="63"/>
      <c r="F4" s="19"/>
    </row>
    <row r="5" spans="1:6" x14ac:dyDescent="0.25">
      <c r="A5" s="64"/>
      <c r="B5" s="65"/>
      <c r="C5" s="66"/>
      <c r="D5" s="66"/>
      <c r="E5" s="66"/>
      <c r="F5" s="20"/>
    </row>
    <row r="6" spans="1:6" x14ac:dyDescent="0.25">
      <c r="A6" s="67"/>
      <c r="B6" s="68"/>
      <c r="C6" s="68"/>
      <c r="D6" s="66"/>
      <c r="E6" s="66"/>
      <c r="F6" s="20"/>
    </row>
    <row r="7" spans="1:6" x14ac:dyDescent="0.25">
      <c r="A7" s="67"/>
      <c r="B7" s="65"/>
      <c r="C7" s="66"/>
      <c r="D7" s="66"/>
      <c r="E7" s="66"/>
      <c r="F7" s="20"/>
    </row>
    <row r="8" spans="1:6" x14ac:dyDescent="0.25">
      <c r="A8" s="7"/>
      <c r="B8" s="3"/>
      <c r="C8" s="4"/>
      <c r="D8" s="4"/>
      <c r="E8" s="4"/>
      <c r="F8" s="20"/>
    </row>
    <row r="9" spans="1:6" x14ac:dyDescent="0.25">
      <c r="A9" s="21"/>
      <c r="B9" s="3"/>
      <c r="C9" s="4"/>
      <c r="D9" s="7"/>
      <c r="E9" s="7"/>
      <c r="F9" s="19"/>
    </row>
    <row r="10" spans="1:6" ht="20.25" x14ac:dyDescent="0.3">
      <c r="A10" s="9"/>
      <c r="B10" s="10"/>
      <c r="C10" s="110" t="s">
        <v>26</v>
      </c>
      <c r="D10" s="12"/>
      <c r="E10" s="12"/>
      <c r="F10" s="22"/>
    </row>
    <row r="11" spans="1:6" x14ac:dyDescent="0.25">
      <c r="A11" s="8"/>
      <c r="B11" s="3"/>
      <c r="C11" s="4"/>
      <c r="D11" s="5"/>
      <c r="E11" s="5"/>
      <c r="F11" s="19"/>
    </row>
    <row r="12" spans="1:6" ht="15.75" x14ac:dyDescent="0.25">
      <c r="A12" s="23"/>
      <c r="B12" s="23"/>
      <c r="C12" s="44" t="str">
        <f>Árazatlan!C12</f>
        <v>Kesztölc Polgármesteri Hivatal</v>
      </c>
      <c r="D12" s="45"/>
      <c r="E12" s="45"/>
      <c r="F12" s="45"/>
    </row>
    <row r="13" spans="1:6" ht="15.75" x14ac:dyDescent="0.25">
      <c r="A13" s="23"/>
      <c r="B13" s="23"/>
      <c r="C13" s="43" t="str">
        <f>Árazatlan!C13</f>
        <v xml:space="preserve">(2517 Kesztölc, Szabadság tér 11. HRSZ.: 1063)    </v>
      </c>
      <c r="D13" s="46"/>
      <c r="E13" s="46"/>
      <c r="F13" s="46"/>
    </row>
    <row r="14" spans="1:6" ht="15.75" x14ac:dyDescent="0.25">
      <c r="A14" s="24"/>
      <c r="B14" s="25"/>
      <c r="C14" s="13"/>
      <c r="D14" s="5"/>
      <c r="E14" s="5"/>
      <c r="F14" s="19"/>
    </row>
    <row r="15" spans="1:6" ht="15.75" x14ac:dyDescent="0.25">
      <c r="A15" s="24"/>
      <c r="B15" s="25"/>
      <c r="C15" s="26" t="s">
        <v>96</v>
      </c>
      <c r="D15" s="5"/>
      <c r="E15" s="5"/>
      <c r="F15" s="19"/>
    </row>
    <row r="16" spans="1:6" ht="15.75" x14ac:dyDescent="0.25">
      <c r="A16" s="24"/>
      <c r="B16" s="25"/>
      <c r="C16" s="14"/>
      <c r="D16" s="5"/>
      <c r="E16" s="5"/>
      <c r="F16" s="19"/>
    </row>
    <row r="17" spans="1:6" s="116" customFormat="1" x14ac:dyDescent="0.25">
      <c r="A17" s="27"/>
      <c r="B17" s="127" t="s">
        <v>12</v>
      </c>
      <c r="C17" s="127"/>
      <c r="D17" s="115" t="s">
        <v>13</v>
      </c>
      <c r="E17" s="115" t="s">
        <v>14</v>
      </c>
      <c r="F17" s="115" t="s">
        <v>25</v>
      </c>
    </row>
    <row r="18" spans="1:6" s="116" customFormat="1" x14ac:dyDescent="0.25">
      <c r="A18" s="117">
        <v>1</v>
      </c>
      <c r="B18" s="126" t="s">
        <v>95</v>
      </c>
      <c r="C18" s="126"/>
      <c r="D18" s="118">
        <f>Összesítő!B19</f>
        <v>0</v>
      </c>
      <c r="E18" s="118">
        <f>Összesítő!C19</f>
        <v>0</v>
      </c>
      <c r="F18" s="118">
        <f>Összesítő!D19</f>
        <v>0</v>
      </c>
    </row>
    <row r="19" spans="1:6" s="116" customFormat="1" x14ac:dyDescent="0.25">
      <c r="A19" s="113"/>
      <c r="B19" s="128"/>
      <c r="C19" s="128"/>
      <c r="D19" s="114"/>
      <c r="E19" s="114"/>
      <c r="F19" s="119"/>
    </row>
    <row r="20" spans="1:6" x14ac:dyDescent="0.25">
      <c r="A20" s="8"/>
      <c r="B20" s="3"/>
      <c r="C20" s="9"/>
      <c r="D20" s="5"/>
      <c r="E20" s="5"/>
      <c r="F20" s="114"/>
    </row>
    <row r="21" spans="1:6" x14ac:dyDescent="0.25">
      <c r="A21" s="8"/>
      <c r="B21" s="3"/>
      <c r="C21" s="29" t="s">
        <v>15</v>
      </c>
      <c r="D21" s="30">
        <f>SUM(D18:D19)</f>
        <v>0</v>
      </c>
      <c r="E21" s="30">
        <f>SUM(E18:E19)</f>
        <v>0</v>
      </c>
      <c r="F21" s="30">
        <f>SUM(F18:F19)</f>
        <v>0</v>
      </c>
    </row>
    <row r="22" spans="1:6" x14ac:dyDescent="0.25">
      <c r="A22" s="8"/>
      <c r="B22" s="3"/>
      <c r="C22" s="9"/>
      <c r="D22" s="5"/>
      <c r="E22" s="5"/>
      <c r="F22" s="19"/>
    </row>
    <row r="23" spans="1:6" x14ac:dyDescent="0.25">
      <c r="A23" s="8"/>
      <c r="B23" s="3"/>
      <c r="C23" s="9" t="s">
        <v>16</v>
      </c>
      <c r="D23" s="123">
        <f>F21</f>
        <v>0</v>
      </c>
      <c r="E23" s="123"/>
      <c r="F23" s="123"/>
    </row>
    <row r="24" spans="1:6" x14ac:dyDescent="0.25">
      <c r="A24" s="8"/>
      <c r="B24" s="3"/>
      <c r="C24" s="31">
        <v>27</v>
      </c>
      <c r="D24" s="124">
        <f>D23*C24/100</f>
        <v>0</v>
      </c>
      <c r="E24" s="124"/>
      <c r="F24" s="124"/>
    </row>
    <row r="25" spans="1:6" s="116" customFormat="1" x14ac:dyDescent="0.25">
      <c r="A25" s="27"/>
      <c r="B25" s="28"/>
      <c r="C25" s="113"/>
      <c r="D25" s="114"/>
      <c r="E25" s="114"/>
      <c r="F25" s="119"/>
    </row>
    <row r="26" spans="1:6" s="116" customFormat="1" x14ac:dyDescent="0.25">
      <c r="A26" s="27"/>
      <c r="B26" s="28"/>
      <c r="C26" s="120" t="s">
        <v>17</v>
      </c>
      <c r="D26" s="125">
        <f>D23+D24</f>
        <v>0</v>
      </c>
      <c r="E26" s="125"/>
      <c r="F26" s="125"/>
    </row>
    <row r="27" spans="1:6" x14ac:dyDescent="0.25">
      <c r="A27" s="8"/>
      <c r="B27" s="3"/>
      <c r="C27" s="9"/>
      <c r="D27" s="5"/>
      <c r="E27" s="5"/>
      <c r="F27" s="19"/>
    </row>
    <row r="28" spans="1:6" x14ac:dyDescent="0.25">
      <c r="A28" s="8"/>
      <c r="B28" s="3"/>
      <c r="C28" s="9"/>
      <c r="D28" s="5"/>
      <c r="E28" s="5"/>
      <c r="F28" s="19"/>
    </row>
    <row r="29" spans="1:6" x14ac:dyDescent="0.25">
      <c r="A29" s="8"/>
      <c r="B29" s="3"/>
      <c r="C29" s="9"/>
      <c r="D29" s="5"/>
      <c r="E29" s="5"/>
      <c r="F29" s="19"/>
    </row>
    <row r="30" spans="1:6" x14ac:dyDescent="0.25">
      <c r="A30" s="8"/>
      <c r="B30" s="3"/>
      <c r="C30" s="9"/>
      <c r="D30" s="5"/>
      <c r="E30" s="5"/>
      <c r="F30" s="19"/>
    </row>
    <row r="31" spans="1:6" x14ac:dyDescent="0.25">
      <c r="A31" s="32"/>
      <c r="B31" s="3"/>
      <c r="C31" s="9"/>
      <c r="D31" s="5"/>
      <c r="E31" s="5"/>
      <c r="F31" s="19"/>
    </row>
    <row r="32" spans="1:6" x14ac:dyDescent="0.25">
      <c r="A32" s="32"/>
      <c r="B32" s="3"/>
      <c r="C32" s="9"/>
      <c r="D32" s="5"/>
      <c r="E32" s="5"/>
      <c r="F32" s="19"/>
    </row>
    <row r="33" spans="1:6" x14ac:dyDescent="0.25">
      <c r="A33" s="32"/>
      <c r="B33" s="3"/>
      <c r="C33" s="9"/>
      <c r="D33" s="5"/>
      <c r="E33" s="5"/>
      <c r="F33" s="19"/>
    </row>
    <row r="34" spans="1:6" x14ac:dyDescent="0.25">
      <c r="A34" s="32"/>
      <c r="B34" s="3"/>
      <c r="C34" s="9"/>
      <c r="D34" s="5"/>
      <c r="E34" s="5"/>
      <c r="F34" s="19"/>
    </row>
    <row r="35" spans="1:6" x14ac:dyDescent="0.25">
      <c r="A35" s="8"/>
      <c r="B35" s="3"/>
      <c r="C35" s="9"/>
      <c r="D35" s="5"/>
      <c r="E35" s="5"/>
      <c r="F35" s="19"/>
    </row>
    <row r="36" spans="1:6" x14ac:dyDescent="0.25">
      <c r="A36" s="8"/>
      <c r="B36" s="3"/>
      <c r="C36" s="42"/>
      <c r="D36" s="42"/>
      <c r="E36" s="42"/>
      <c r="F36" s="19"/>
    </row>
    <row r="37" spans="1:6" x14ac:dyDescent="0.25">
      <c r="A37" s="8"/>
      <c r="B37" s="3"/>
      <c r="C37" s="42"/>
      <c r="D37" s="42"/>
      <c r="E37" s="42"/>
      <c r="F37" s="19"/>
    </row>
    <row r="38" spans="1:6" x14ac:dyDescent="0.25">
      <c r="A38" s="8"/>
      <c r="B38" s="3"/>
      <c r="C38" s="9"/>
      <c r="D38" s="5"/>
      <c r="E38" s="5"/>
      <c r="F38" s="19"/>
    </row>
  </sheetData>
  <mergeCells count="8">
    <mergeCell ref="D23:F23"/>
    <mergeCell ref="D24:F24"/>
    <mergeCell ref="D26:F26"/>
    <mergeCell ref="A1:D1"/>
    <mergeCell ref="A2:D2"/>
    <mergeCell ref="B18:C18"/>
    <mergeCell ref="B17:C17"/>
    <mergeCell ref="B19:C19"/>
  </mergeCell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zoomScaleNormal="100" workbookViewId="0">
      <selection activeCell="D21" sqref="D21"/>
    </sheetView>
  </sheetViews>
  <sheetFormatPr defaultRowHeight="15" x14ac:dyDescent="0.25"/>
  <cols>
    <col min="1" max="1" width="36.42578125" customWidth="1"/>
    <col min="2" max="3" width="20.7109375" customWidth="1"/>
    <col min="4" max="4" width="13.7109375" customWidth="1"/>
  </cols>
  <sheetData>
    <row r="1" spans="1:5" ht="15.75" x14ac:dyDescent="0.25">
      <c r="A1" s="121"/>
      <c r="B1" s="121"/>
      <c r="C1" s="121"/>
      <c r="D1" s="121"/>
      <c r="E1" s="49"/>
    </row>
    <row r="2" spans="1:5" x14ac:dyDescent="0.25">
      <c r="A2" s="122"/>
      <c r="B2" s="122"/>
      <c r="C2" s="122"/>
      <c r="D2" s="122"/>
      <c r="E2" s="49"/>
    </row>
    <row r="3" spans="1:5" x14ac:dyDescent="0.25">
      <c r="A3" s="59"/>
      <c r="B3" s="59"/>
      <c r="C3" s="59"/>
      <c r="D3" s="59"/>
      <c r="E3" s="49"/>
    </row>
    <row r="4" spans="1:5" x14ac:dyDescent="0.25">
      <c r="A4" s="60"/>
      <c r="B4" s="60"/>
      <c r="C4" s="60"/>
      <c r="D4" s="60"/>
      <c r="E4" s="49"/>
    </row>
    <row r="5" spans="1:5" x14ac:dyDescent="0.25">
      <c r="A5" s="2"/>
      <c r="B5" s="3"/>
      <c r="C5" s="4"/>
      <c r="D5" s="4"/>
    </row>
    <row r="6" spans="1:5" x14ac:dyDescent="0.25">
      <c r="A6" s="5"/>
      <c r="B6" s="6"/>
      <c r="C6" s="6"/>
      <c r="D6" s="4"/>
    </row>
    <row r="7" spans="1:5" x14ac:dyDescent="0.25">
      <c r="A7" s="5"/>
      <c r="B7" s="3"/>
      <c r="C7" s="4"/>
      <c r="D7" s="4"/>
    </row>
    <row r="8" spans="1:5" x14ac:dyDescent="0.25">
      <c r="A8" s="7"/>
      <c r="B8" s="3"/>
      <c r="C8" s="4"/>
      <c r="D8" s="4"/>
    </row>
    <row r="9" spans="1:5" x14ac:dyDescent="0.25">
      <c r="A9" s="21"/>
      <c r="B9" s="3"/>
      <c r="C9" s="4"/>
      <c r="D9" s="7"/>
    </row>
    <row r="10" spans="1:5" ht="20.25" x14ac:dyDescent="0.3">
      <c r="A10" s="132" t="s">
        <v>26</v>
      </c>
      <c r="B10" s="132"/>
      <c r="C10" s="132"/>
      <c r="D10" s="132"/>
    </row>
    <row r="11" spans="1:5" x14ac:dyDescent="0.25">
      <c r="A11" s="130"/>
      <c r="B11" s="131"/>
      <c r="C11" s="131"/>
      <c r="D11" s="5"/>
    </row>
    <row r="12" spans="1:5" ht="15.75" x14ac:dyDescent="0.25">
      <c r="A12" s="133" t="str">
        <f>Árazatlan!C12</f>
        <v>Kesztölc Polgármesteri Hivatal</v>
      </c>
      <c r="B12" s="133"/>
      <c r="C12" s="133"/>
      <c r="D12" s="133"/>
    </row>
    <row r="13" spans="1:5" ht="15.75" x14ac:dyDescent="0.25">
      <c r="A13" s="129" t="str">
        <f>Árazatlan!C13</f>
        <v xml:space="preserve">(2517 Kesztölc, Szabadság tér 11. HRSZ.: 1063)    </v>
      </c>
      <c r="B13" s="129"/>
      <c r="C13" s="129"/>
      <c r="D13" s="129"/>
    </row>
    <row r="14" spans="1:5" x14ac:dyDescent="0.25">
      <c r="A14" s="33"/>
      <c r="B14" s="34"/>
      <c r="C14" s="34"/>
      <c r="D14" s="33"/>
    </row>
    <row r="15" spans="1:5" x14ac:dyDescent="0.25">
      <c r="A15" s="33"/>
      <c r="B15" s="34"/>
      <c r="C15" s="34"/>
      <c r="D15" s="33"/>
    </row>
    <row r="16" spans="1:5" ht="15.75" thickBot="1" x14ac:dyDescent="0.3">
      <c r="A16" s="35" t="s">
        <v>18</v>
      </c>
      <c r="B16" s="36" t="s">
        <v>19</v>
      </c>
      <c r="C16" s="36" t="s">
        <v>20</v>
      </c>
      <c r="D16" s="36" t="s">
        <v>25</v>
      </c>
    </row>
    <row r="17" spans="1:11" s="69" customFormat="1" x14ac:dyDescent="0.25">
      <c r="A17" s="41" t="s">
        <v>30</v>
      </c>
      <c r="B17" s="37">
        <f>Akadálymentesítés!$H$37</f>
        <v>0</v>
      </c>
      <c r="C17" s="37">
        <f>Akadálymentesítés!$I$37</f>
        <v>0</v>
      </c>
      <c r="D17" s="37">
        <f t="shared" ref="D17:D18" si="0">B17+C17</f>
        <v>0</v>
      </c>
    </row>
    <row r="18" spans="1:11" s="69" customFormat="1" ht="15.75" thickBot="1" x14ac:dyDescent="0.3">
      <c r="A18" s="41" t="s">
        <v>83</v>
      </c>
      <c r="B18" s="37">
        <f>Azbesztmentesítés!H28</f>
        <v>0</v>
      </c>
      <c r="C18" s="37">
        <f>Azbesztmentesítés!I28</f>
        <v>0</v>
      </c>
      <c r="D18" s="37">
        <f t="shared" si="0"/>
        <v>0</v>
      </c>
    </row>
    <row r="19" spans="1:11" s="58" customFormat="1" ht="16.5" thickTop="1" thickBot="1" x14ac:dyDescent="0.3">
      <c r="A19" s="56" t="s">
        <v>15</v>
      </c>
      <c r="B19" s="57">
        <f>SUM(B17:B18)</f>
        <v>0</v>
      </c>
      <c r="C19" s="57">
        <f>SUM(C17:C18)</f>
        <v>0</v>
      </c>
      <c r="D19" s="57">
        <f>SUM(D17:D18)</f>
        <v>0</v>
      </c>
      <c r="F19" s="90"/>
    </row>
    <row r="20" spans="1:11" ht="15.75" thickTop="1" x14ac:dyDescent="0.25">
      <c r="A20" s="33"/>
      <c r="B20" s="33"/>
      <c r="C20" s="33"/>
      <c r="D20" s="33"/>
    </row>
    <row r="21" spans="1:11" x14ac:dyDescent="0.25">
      <c r="A21" s="33"/>
      <c r="B21" s="33"/>
      <c r="C21" s="33"/>
      <c r="D21" s="33"/>
    </row>
    <row r="23" spans="1:11" x14ac:dyDescent="0.25">
      <c r="K23" s="69"/>
    </row>
    <row r="24" spans="1:11" x14ac:dyDescent="0.25">
      <c r="F24" s="1"/>
    </row>
  </sheetData>
  <mergeCells count="6">
    <mergeCell ref="A13:D13"/>
    <mergeCell ref="A1:D1"/>
    <mergeCell ref="A2:D2"/>
    <mergeCell ref="A11:C11"/>
    <mergeCell ref="A10:D10"/>
    <mergeCell ref="A12:D12"/>
  </mergeCells>
  <pageMargins left="0.7" right="0.7" top="0.75" bottom="0.75" header="0.3" footer="0.3"/>
  <ignoredErrors>
    <ignoredError sqref="B17:C1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7"/>
  <sheetViews>
    <sheetView zoomScaleNormal="100" workbookViewId="0">
      <pane ySplit="1" topLeftCell="A34" activePane="bottomLeft" state="frozen"/>
      <selection activeCell="M15" activeCellId="1" sqref="J19 M15:M16"/>
      <selection pane="bottomLeft" activeCell="G35" sqref="G35"/>
    </sheetView>
  </sheetViews>
  <sheetFormatPr defaultColWidth="9.140625" defaultRowHeight="15" x14ac:dyDescent="0.25"/>
  <cols>
    <col min="1" max="1" width="5.7109375" style="49" customWidth="1"/>
    <col min="2" max="2" width="14.7109375" style="49" customWidth="1"/>
    <col min="3" max="3" width="36.7109375" style="49" customWidth="1"/>
    <col min="4" max="4" width="7.5703125" style="49" customWidth="1"/>
    <col min="5" max="5" width="6.7109375" style="49" customWidth="1"/>
    <col min="6" max="6" width="11.28515625" style="49" customWidth="1"/>
    <col min="7" max="7" width="11.5703125" style="49" customWidth="1"/>
    <col min="8" max="8" width="11.42578125" style="49" customWidth="1"/>
    <col min="9" max="9" width="12.28515625" style="49" customWidth="1"/>
    <col min="10" max="10" width="9.140625" style="100"/>
    <col min="11" max="16384" width="9.140625" style="49"/>
  </cols>
  <sheetData>
    <row r="1" spans="1:11" ht="26.25" thickBot="1" x14ac:dyDescent="0.3">
      <c r="A1" s="98" t="s">
        <v>0</v>
      </c>
      <c r="B1" s="98" t="s">
        <v>21</v>
      </c>
      <c r="C1" s="98" t="s">
        <v>22</v>
      </c>
      <c r="D1" s="98" t="s">
        <v>1</v>
      </c>
      <c r="E1" s="98" t="s">
        <v>2</v>
      </c>
      <c r="F1" s="99" t="s">
        <v>3</v>
      </c>
      <c r="G1" s="99" t="s">
        <v>4</v>
      </c>
      <c r="H1" s="99" t="s">
        <v>5</v>
      </c>
      <c r="I1" s="99" t="s">
        <v>6</v>
      </c>
    </row>
    <row r="2" spans="1:11" ht="45.75" thickTop="1" x14ac:dyDescent="0.25">
      <c r="A2" s="47">
        <v>1</v>
      </c>
      <c r="B2" s="48" t="s">
        <v>27</v>
      </c>
      <c r="C2" s="54" t="s">
        <v>31</v>
      </c>
      <c r="D2" s="80">
        <v>3.15</v>
      </c>
      <c r="E2" s="92" t="s">
        <v>7</v>
      </c>
      <c r="F2" s="73"/>
      <c r="G2" s="52"/>
      <c r="H2" s="51">
        <f>ROUND(D2*F2, 0)</f>
        <v>0</v>
      </c>
      <c r="I2" s="51">
        <f>ROUND(D2*G2, 0)</f>
        <v>0</v>
      </c>
      <c r="J2" s="95"/>
      <c r="K2" s="77"/>
    </row>
    <row r="3" spans="1:11" x14ac:dyDescent="0.25">
      <c r="A3" s="47"/>
      <c r="B3" s="48"/>
      <c r="C3" s="54"/>
      <c r="D3" s="80"/>
      <c r="E3" s="92"/>
      <c r="F3" s="75"/>
      <c r="G3" s="75"/>
      <c r="H3" s="51"/>
      <c r="I3" s="51"/>
      <c r="J3" s="95"/>
      <c r="K3" s="77"/>
    </row>
    <row r="4" spans="1:11" ht="45" x14ac:dyDescent="0.25">
      <c r="A4" s="47">
        <v>2</v>
      </c>
      <c r="B4" s="81" t="s">
        <v>33</v>
      </c>
      <c r="C4" s="82" t="s">
        <v>32</v>
      </c>
      <c r="D4" s="84">
        <v>4.9400000000000004</v>
      </c>
      <c r="E4" s="92" t="s">
        <v>7</v>
      </c>
      <c r="F4" s="52"/>
      <c r="G4" s="53"/>
      <c r="H4" s="51">
        <f>ROUND(D4*F4, 0)</f>
        <v>0</v>
      </c>
      <c r="I4" s="51">
        <f>ROUND(D4*G4, 0)</f>
        <v>0</v>
      </c>
      <c r="J4" s="94"/>
      <c r="K4" s="77"/>
    </row>
    <row r="5" spans="1:11" x14ac:dyDescent="0.25">
      <c r="A5" s="47"/>
      <c r="B5" s="72"/>
      <c r="C5" s="54"/>
      <c r="D5" s="70"/>
      <c r="E5" s="92"/>
      <c r="F5" s="52"/>
      <c r="G5" s="74"/>
      <c r="H5" s="51"/>
      <c r="I5" s="51"/>
      <c r="J5" s="95"/>
      <c r="K5" s="77"/>
    </row>
    <row r="6" spans="1:11" ht="45" x14ac:dyDescent="0.25">
      <c r="A6" s="47">
        <v>3</v>
      </c>
      <c r="B6" s="81" t="s">
        <v>35</v>
      </c>
      <c r="C6" s="82" t="s">
        <v>34</v>
      </c>
      <c r="D6" s="84">
        <v>14.5</v>
      </c>
      <c r="E6" s="92" t="s">
        <v>7</v>
      </c>
      <c r="F6" s="52"/>
      <c r="G6" s="53"/>
      <c r="H6" s="51">
        <f>ROUND(D6*F6, 0)</f>
        <v>0</v>
      </c>
      <c r="I6" s="51">
        <f>ROUND(D6*G6, 0)</f>
        <v>0</v>
      </c>
      <c r="J6" s="94"/>
      <c r="K6" s="77"/>
    </row>
    <row r="7" spans="1:11" x14ac:dyDescent="0.25">
      <c r="A7" s="47"/>
      <c r="B7" s="72"/>
      <c r="C7" s="54"/>
      <c r="D7" s="70"/>
      <c r="E7" s="92"/>
      <c r="F7" s="73"/>
      <c r="G7" s="53"/>
      <c r="H7" s="51"/>
      <c r="I7" s="51"/>
      <c r="J7" s="95"/>
      <c r="K7" s="77"/>
    </row>
    <row r="8" spans="1:11" ht="90" x14ac:dyDescent="0.25">
      <c r="A8" s="47">
        <v>4</v>
      </c>
      <c r="B8" s="81" t="s">
        <v>37</v>
      </c>
      <c r="C8" s="54" t="s">
        <v>36</v>
      </c>
      <c r="D8" s="84">
        <v>0.57999999999999996</v>
      </c>
      <c r="E8" s="92" t="s">
        <v>7</v>
      </c>
      <c r="F8" s="52"/>
      <c r="G8" s="53"/>
      <c r="H8" s="51">
        <f>ROUND(D8*F8, 0)</f>
        <v>0</v>
      </c>
      <c r="I8" s="51">
        <f>ROUND(D8*G8, 0)</f>
        <v>0</v>
      </c>
      <c r="J8" s="94"/>
      <c r="K8" s="77"/>
    </row>
    <row r="9" spans="1:11" x14ac:dyDescent="0.25">
      <c r="A9" s="47"/>
      <c r="B9" s="72"/>
      <c r="C9" s="54"/>
      <c r="D9" s="70"/>
      <c r="E9" s="92"/>
      <c r="F9" s="52"/>
      <c r="G9" s="74"/>
      <c r="H9" s="51"/>
      <c r="I9" s="51"/>
      <c r="J9" s="95"/>
      <c r="K9" s="77"/>
    </row>
    <row r="10" spans="1:11" ht="112.5" x14ac:dyDescent="0.25">
      <c r="A10" s="47">
        <v>5</v>
      </c>
      <c r="B10" s="48" t="s">
        <v>64</v>
      </c>
      <c r="C10" s="82" t="s">
        <v>63</v>
      </c>
      <c r="D10" s="80">
        <v>3.15</v>
      </c>
      <c r="E10" s="92" t="s">
        <v>7</v>
      </c>
      <c r="F10" s="73"/>
      <c r="G10" s="52"/>
      <c r="H10" s="51">
        <f>ROUND(D10*F10, 0)</f>
        <v>0</v>
      </c>
      <c r="I10" s="51">
        <f>ROUND(D10*G10, 0)</f>
        <v>0</v>
      </c>
      <c r="J10" s="95"/>
      <c r="K10" s="77"/>
    </row>
    <row r="11" spans="1:11" x14ac:dyDescent="0.25">
      <c r="A11" s="47"/>
      <c r="B11" s="72"/>
      <c r="C11" s="54" t="s">
        <v>11</v>
      </c>
      <c r="D11" s="70"/>
      <c r="E11" s="92"/>
      <c r="F11" s="52"/>
      <c r="G11" s="74"/>
      <c r="H11" s="51"/>
      <c r="I11" s="51"/>
      <c r="J11" s="95"/>
      <c r="K11" s="77"/>
    </row>
    <row r="12" spans="1:11" ht="56.25" x14ac:dyDescent="0.25">
      <c r="A12" s="47">
        <v>6</v>
      </c>
      <c r="B12" s="83" t="s">
        <v>23</v>
      </c>
      <c r="C12" s="82" t="s">
        <v>24</v>
      </c>
      <c r="D12" s="84">
        <v>12.69</v>
      </c>
      <c r="E12" s="70" t="s">
        <v>7</v>
      </c>
      <c r="F12" s="52"/>
      <c r="G12" s="52"/>
      <c r="H12" s="73">
        <f>ROUND(D12*F12, 0)</f>
        <v>0</v>
      </c>
      <c r="I12" s="73">
        <f>ROUND(D12*G12, 0)</f>
        <v>0</v>
      </c>
      <c r="J12" s="94"/>
      <c r="K12" s="77"/>
    </row>
    <row r="13" spans="1:11" x14ac:dyDescent="0.25">
      <c r="A13" s="47"/>
      <c r="B13" s="72"/>
      <c r="C13" s="54" t="s">
        <v>11</v>
      </c>
      <c r="D13" s="70"/>
      <c r="E13" s="92"/>
      <c r="F13" s="52"/>
      <c r="G13" s="74"/>
      <c r="H13" s="51"/>
      <c r="I13" s="51"/>
      <c r="J13" s="95"/>
      <c r="K13" s="77"/>
    </row>
    <row r="14" spans="1:11" x14ac:dyDescent="0.25">
      <c r="A14" s="47"/>
      <c r="B14" s="72"/>
      <c r="C14" s="54" t="s">
        <v>11</v>
      </c>
      <c r="D14" s="70"/>
      <c r="E14" s="92"/>
      <c r="F14" s="52"/>
      <c r="G14" s="74"/>
      <c r="H14" s="51"/>
      <c r="I14" s="51"/>
      <c r="J14" s="95"/>
      <c r="K14" s="77"/>
    </row>
    <row r="15" spans="1:11" ht="78.75" x14ac:dyDescent="0.25">
      <c r="A15" s="47">
        <v>7</v>
      </c>
      <c r="B15" s="81" t="s">
        <v>51</v>
      </c>
      <c r="C15" s="82" t="s">
        <v>50</v>
      </c>
      <c r="D15" s="84">
        <v>1</v>
      </c>
      <c r="E15" s="92" t="s">
        <v>9</v>
      </c>
      <c r="F15" s="52"/>
      <c r="G15" s="53"/>
      <c r="H15" s="51">
        <f>ROUND(D15*F15, 0)</f>
        <v>0</v>
      </c>
      <c r="I15" s="51">
        <f>ROUND(D15*G15, 0)</f>
        <v>0</v>
      </c>
      <c r="J15" s="94"/>
      <c r="K15" s="77"/>
    </row>
    <row r="16" spans="1:11" x14ac:dyDescent="0.25">
      <c r="A16" s="47"/>
      <c r="B16" s="72"/>
      <c r="C16" s="54" t="s">
        <v>11</v>
      </c>
      <c r="D16" s="70"/>
      <c r="E16" s="92"/>
      <c r="F16" s="52"/>
      <c r="G16" s="74"/>
      <c r="H16" s="51"/>
      <c r="I16" s="51"/>
      <c r="J16" s="95"/>
      <c r="K16" s="77"/>
    </row>
    <row r="17" spans="1:11" ht="101.25" x14ac:dyDescent="0.25">
      <c r="A17" s="47">
        <v>8</v>
      </c>
      <c r="B17" s="81" t="s">
        <v>53</v>
      </c>
      <c r="C17" s="54" t="s">
        <v>52</v>
      </c>
      <c r="D17" s="84">
        <v>4.9400000000000004</v>
      </c>
      <c r="E17" s="92" t="s">
        <v>7</v>
      </c>
      <c r="F17" s="52"/>
      <c r="G17" s="53"/>
      <c r="H17" s="51">
        <f>ROUND(D17*F17, 0)</f>
        <v>0</v>
      </c>
      <c r="I17" s="51">
        <f>ROUND(D17*G17, 0)</f>
        <v>0</v>
      </c>
      <c r="J17" s="94"/>
      <c r="K17" s="77"/>
    </row>
    <row r="18" spans="1:11" x14ac:dyDescent="0.25">
      <c r="A18" s="47"/>
      <c r="B18" s="72"/>
      <c r="C18" s="54" t="s">
        <v>11</v>
      </c>
      <c r="D18" s="70"/>
      <c r="E18" s="92"/>
      <c r="F18" s="52"/>
      <c r="G18" s="74"/>
      <c r="H18" s="51"/>
      <c r="I18" s="51"/>
      <c r="J18" s="95"/>
      <c r="K18" s="77"/>
    </row>
    <row r="19" spans="1:11" ht="56.25" x14ac:dyDescent="0.25">
      <c r="A19" s="47">
        <v>9</v>
      </c>
      <c r="B19" s="81" t="s">
        <v>38</v>
      </c>
      <c r="C19" s="82" t="s">
        <v>39</v>
      </c>
      <c r="D19" s="84">
        <f>D17+D25</f>
        <v>10.039999999999999</v>
      </c>
      <c r="E19" s="92" t="s">
        <v>7</v>
      </c>
      <c r="F19" s="52"/>
      <c r="G19" s="53"/>
      <c r="H19" s="51">
        <f>ROUND(D19*F19, 0)</f>
        <v>0</v>
      </c>
      <c r="I19" s="51">
        <f>ROUND(D19*G19, 0)</f>
        <v>0</v>
      </c>
      <c r="J19" s="94"/>
      <c r="K19" s="77"/>
    </row>
    <row r="20" spans="1:11" x14ac:dyDescent="0.25">
      <c r="A20" s="47"/>
      <c r="B20" s="72"/>
      <c r="C20" s="54" t="s">
        <v>11</v>
      </c>
      <c r="D20" s="70"/>
      <c r="E20" s="92"/>
      <c r="F20" s="52"/>
      <c r="G20" s="74"/>
      <c r="H20" s="51"/>
      <c r="I20" s="51"/>
      <c r="J20" s="95"/>
      <c r="K20" s="77"/>
    </row>
    <row r="21" spans="1:11" ht="101.25" x14ac:dyDescent="0.25">
      <c r="A21" s="47">
        <v>10</v>
      </c>
      <c r="B21" s="81" t="s">
        <v>45</v>
      </c>
      <c r="C21" s="82" t="s">
        <v>44</v>
      </c>
      <c r="D21" s="84">
        <f>D19</f>
        <v>10.039999999999999</v>
      </c>
      <c r="E21" s="92" t="s">
        <v>7</v>
      </c>
      <c r="F21" s="52"/>
      <c r="G21" s="53"/>
      <c r="H21" s="51">
        <f>ROUND(D21*F21, 0)</f>
        <v>0</v>
      </c>
      <c r="I21" s="51">
        <f>ROUND(D21*G21, 0)</f>
        <v>0</v>
      </c>
      <c r="J21" s="94"/>
      <c r="K21" s="77"/>
    </row>
    <row r="22" spans="1:11" x14ac:dyDescent="0.25">
      <c r="A22" s="47"/>
      <c r="B22" s="72"/>
      <c r="C22" s="54" t="s">
        <v>11</v>
      </c>
      <c r="D22" s="70"/>
      <c r="E22" s="92"/>
      <c r="F22" s="52"/>
      <c r="G22" s="74"/>
      <c r="H22" s="51"/>
      <c r="I22" s="51"/>
      <c r="J22" s="95"/>
      <c r="K22" s="77"/>
    </row>
    <row r="23" spans="1:11" ht="123.75" x14ac:dyDescent="0.25">
      <c r="A23" s="47">
        <v>11</v>
      </c>
      <c r="B23" s="81" t="s">
        <v>40</v>
      </c>
      <c r="C23" s="82" t="s">
        <v>43</v>
      </c>
      <c r="D23" s="84">
        <f>D21</f>
        <v>10.039999999999999</v>
      </c>
      <c r="E23" s="92" t="s">
        <v>7</v>
      </c>
      <c r="F23" s="52"/>
      <c r="G23" s="53"/>
      <c r="H23" s="51">
        <f>ROUND(D23*F23, 0)</f>
        <v>0</v>
      </c>
      <c r="I23" s="51">
        <f>ROUND(D23*G23, 0)</f>
        <v>0</v>
      </c>
      <c r="J23" s="94"/>
      <c r="K23" s="77"/>
    </row>
    <row r="24" spans="1:11" x14ac:dyDescent="0.25">
      <c r="A24" s="47"/>
      <c r="B24" s="72"/>
      <c r="C24" s="54" t="s">
        <v>11</v>
      </c>
      <c r="D24" s="70"/>
      <c r="E24" s="92"/>
      <c r="F24" s="52"/>
      <c r="G24" s="74"/>
      <c r="H24" s="51"/>
      <c r="I24" s="51"/>
      <c r="J24" s="95"/>
      <c r="K24" s="77"/>
    </row>
    <row r="25" spans="1:11" ht="135" x14ac:dyDescent="0.25">
      <c r="A25" s="47">
        <v>12</v>
      </c>
      <c r="B25" s="81" t="s">
        <v>41</v>
      </c>
      <c r="C25" s="82" t="s">
        <v>42</v>
      </c>
      <c r="D25" s="84">
        <v>5.0999999999999996</v>
      </c>
      <c r="E25" s="92" t="s">
        <v>7</v>
      </c>
      <c r="F25" s="52"/>
      <c r="G25" s="53"/>
      <c r="H25" s="51">
        <f>ROUND(D25*F25, 0)</f>
        <v>0</v>
      </c>
      <c r="I25" s="51">
        <f>ROUND(D25*G25, 0)</f>
        <v>0</v>
      </c>
      <c r="J25" s="94"/>
      <c r="K25" s="77"/>
    </row>
    <row r="26" spans="1:11" x14ac:dyDescent="0.25">
      <c r="A26" s="47"/>
      <c r="B26" s="72"/>
      <c r="C26" s="54" t="s">
        <v>11</v>
      </c>
      <c r="D26" s="70"/>
      <c r="E26" s="92"/>
      <c r="F26" s="52"/>
      <c r="G26" s="74"/>
      <c r="H26" s="51"/>
      <c r="I26" s="51"/>
      <c r="J26" s="95"/>
      <c r="K26" s="77"/>
    </row>
    <row r="27" spans="1:11" ht="112.5" x14ac:dyDescent="0.25">
      <c r="A27" s="47">
        <v>13</v>
      </c>
      <c r="B27" s="81" t="s">
        <v>47</v>
      </c>
      <c r="C27" s="82" t="s">
        <v>46</v>
      </c>
      <c r="D27" s="84">
        <f>D17</f>
        <v>4.9400000000000004</v>
      </c>
      <c r="E27" s="92" t="s">
        <v>7</v>
      </c>
      <c r="F27" s="52"/>
      <c r="G27" s="53"/>
      <c r="H27" s="51">
        <f>ROUND(D27*F27, 0)</f>
        <v>0</v>
      </c>
      <c r="I27" s="51">
        <f>ROUND(D27*G27, 0)</f>
        <v>0</v>
      </c>
      <c r="J27" s="94"/>
      <c r="K27" s="77"/>
    </row>
    <row r="28" spans="1:11" x14ac:dyDescent="0.25">
      <c r="A28" s="47"/>
      <c r="B28" s="72"/>
      <c r="C28" s="54" t="s">
        <v>11</v>
      </c>
      <c r="D28" s="70"/>
      <c r="E28" s="92"/>
      <c r="F28" s="52"/>
      <c r="G28" s="74"/>
      <c r="H28" s="51"/>
      <c r="I28" s="51"/>
      <c r="J28" s="95"/>
      <c r="K28" s="77"/>
    </row>
    <row r="29" spans="1:11" ht="135" x14ac:dyDescent="0.25">
      <c r="A29" s="47">
        <v>14</v>
      </c>
      <c r="B29" s="81" t="s">
        <v>49</v>
      </c>
      <c r="C29" s="54" t="s">
        <v>48</v>
      </c>
      <c r="D29" s="84">
        <v>12.3</v>
      </c>
      <c r="E29" s="92" t="s">
        <v>7</v>
      </c>
      <c r="F29" s="52"/>
      <c r="G29" s="53"/>
      <c r="H29" s="51">
        <f>ROUND(D29*F29, 0)</f>
        <v>0</v>
      </c>
      <c r="I29" s="51">
        <f>ROUND(D29*G29, 0)</f>
        <v>0</v>
      </c>
      <c r="J29" s="94"/>
      <c r="K29" s="77"/>
    </row>
    <row r="30" spans="1:11" x14ac:dyDescent="0.25">
      <c r="A30" s="47"/>
      <c r="B30" s="72"/>
      <c r="C30" s="54" t="s">
        <v>11</v>
      </c>
      <c r="D30" s="70"/>
      <c r="E30" s="92"/>
      <c r="F30" s="52"/>
      <c r="G30" s="74"/>
      <c r="H30" s="51"/>
      <c r="I30" s="51"/>
      <c r="J30" s="95"/>
      <c r="K30" s="77"/>
    </row>
    <row r="31" spans="1:11" ht="135" x14ac:dyDescent="0.25">
      <c r="A31" s="47">
        <v>15</v>
      </c>
      <c r="B31" s="81" t="s">
        <v>55</v>
      </c>
      <c r="C31" s="54" t="s">
        <v>54</v>
      </c>
      <c r="D31" s="84">
        <v>15.39</v>
      </c>
      <c r="E31" s="92" t="s">
        <v>7</v>
      </c>
      <c r="F31" s="52"/>
      <c r="G31" s="53"/>
      <c r="H31" s="51">
        <f>ROUND(D31*F31, 0)</f>
        <v>0</v>
      </c>
      <c r="I31" s="51">
        <f>ROUND(D31*G31, 0)</f>
        <v>0</v>
      </c>
      <c r="J31" s="94"/>
      <c r="K31" s="77"/>
    </row>
    <row r="32" spans="1:11" x14ac:dyDescent="0.25">
      <c r="A32" s="47"/>
      <c r="B32" s="72"/>
      <c r="C32" s="54" t="s">
        <v>11</v>
      </c>
      <c r="D32" s="70"/>
      <c r="E32" s="92"/>
      <c r="F32" s="52"/>
      <c r="G32" s="74"/>
      <c r="H32" s="51"/>
      <c r="I32" s="51"/>
      <c r="J32" s="95"/>
      <c r="K32" s="77"/>
    </row>
    <row r="33" spans="1:11" ht="101.25" x14ac:dyDescent="0.25">
      <c r="A33" s="47">
        <v>16</v>
      </c>
      <c r="B33" s="81" t="s">
        <v>57</v>
      </c>
      <c r="C33" s="54" t="s">
        <v>56</v>
      </c>
      <c r="D33" s="84">
        <f>D31</f>
        <v>15.39</v>
      </c>
      <c r="E33" s="92" t="s">
        <v>7</v>
      </c>
      <c r="F33" s="52"/>
      <c r="G33" s="53"/>
      <c r="H33" s="51">
        <f>ROUND(D33*F33, 0)</f>
        <v>0</v>
      </c>
      <c r="I33" s="51">
        <f>ROUND(D33*G33, 0)</f>
        <v>0</v>
      </c>
      <c r="J33" s="94"/>
      <c r="K33" s="77"/>
    </row>
    <row r="34" spans="1:11" x14ac:dyDescent="0.25">
      <c r="A34" s="47"/>
      <c r="B34" s="72"/>
      <c r="C34" s="54" t="s">
        <v>11</v>
      </c>
      <c r="D34" s="70"/>
      <c r="E34" s="92"/>
      <c r="F34" s="52"/>
      <c r="G34" s="74"/>
      <c r="H34" s="51"/>
      <c r="I34" s="51"/>
      <c r="J34" s="95"/>
      <c r="K34" s="77"/>
    </row>
    <row r="35" spans="1:11" ht="135" x14ac:dyDescent="0.25">
      <c r="A35" s="47">
        <v>17</v>
      </c>
      <c r="B35" s="81" t="s">
        <v>59</v>
      </c>
      <c r="C35" s="54" t="s">
        <v>58</v>
      </c>
      <c r="D35" s="84">
        <f>D31</f>
        <v>15.39</v>
      </c>
      <c r="E35" s="92" t="s">
        <v>7</v>
      </c>
      <c r="F35" s="52"/>
      <c r="G35" s="53"/>
      <c r="H35" s="51">
        <f>ROUND(D35*F35, 0)</f>
        <v>0</v>
      </c>
      <c r="I35" s="51">
        <f>ROUND(D35*G35, 0)</f>
        <v>0</v>
      </c>
      <c r="J35" s="94"/>
      <c r="K35" s="77"/>
    </row>
    <row r="36" spans="1:11" x14ac:dyDescent="0.25">
      <c r="A36" s="47"/>
      <c r="B36" s="81"/>
      <c r="C36" s="54" t="s">
        <v>11</v>
      </c>
      <c r="D36" s="84"/>
      <c r="E36" s="92"/>
      <c r="F36" s="52"/>
      <c r="G36" s="53"/>
      <c r="H36" s="51"/>
      <c r="I36" s="51"/>
      <c r="J36" s="94"/>
      <c r="K36" s="77"/>
    </row>
    <row r="37" spans="1:11" x14ac:dyDescent="0.25">
      <c r="A37" s="85"/>
      <c r="B37" s="86"/>
      <c r="C37" s="86" t="s">
        <v>8</v>
      </c>
      <c r="D37" s="87"/>
      <c r="E37" s="86"/>
      <c r="F37" s="71"/>
      <c r="G37" s="71"/>
      <c r="H37" s="71">
        <f>ROUND(SUM(H2:H36),0)</f>
        <v>0</v>
      </c>
      <c r="I37" s="71">
        <f>ROUND(SUM(I2:I36),0)</f>
        <v>0</v>
      </c>
      <c r="K37" s="101"/>
    </row>
    <row r="38" spans="1:11" x14ac:dyDescent="0.25">
      <c r="A38" s="50"/>
      <c r="B38" s="50"/>
      <c r="C38" s="50"/>
      <c r="D38" s="50"/>
      <c r="E38" s="50"/>
      <c r="F38" s="50"/>
      <c r="G38" s="50"/>
      <c r="H38" s="50"/>
      <c r="I38" s="50"/>
    </row>
    <row r="39" spans="1:11" x14ac:dyDescent="0.25">
      <c r="A39" s="50"/>
      <c r="B39" s="50"/>
      <c r="C39" s="50"/>
      <c r="D39" s="50"/>
      <c r="E39" s="50"/>
      <c r="F39" s="50"/>
      <c r="G39" s="50"/>
      <c r="H39" s="50"/>
      <c r="I39" s="50"/>
    </row>
    <row r="40" spans="1:11" x14ac:dyDescent="0.25">
      <c r="A40" s="50"/>
      <c r="B40" s="50"/>
      <c r="C40" s="50"/>
      <c r="D40" s="50"/>
      <c r="E40" s="50"/>
      <c r="F40" s="50"/>
      <c r="G40" s="50"/>
      <c r="H40" s="50"/>
      <c r="I40" s="50"/>
    </row>
    <row r="41" spans="1:11" x14ac:dyDescent="0.25">
      <c r="A41" s="50"/>
      <c r="B41" s="50"/>
      <c r="C41" s="55"/>
      <c r="D41" s="50"/>
      <c r="E41" s="50"/>
      <c r="F41" s="50"/>
      <c r="G41" s="50"/>
      <c r="H41" s="50"/>
      <c r="I41" s="50"/>
    </row>
    <row r="42" spans="1:11" x14ac:dyDescent="0.25">
      <c r="A42" s="50"/>
      <c r="B42" s="50"/>
      <c r="C42" s="55"/>
      <c r="D42" s="50"/>
      <c r="E42" s="50"/>
      <c r="F42" s="50"/>
      <c r="G42" s="50"/>
      <c r="H42" s="50"/>
      <c r="I42" s="50"/>
    </row>
    <row r="43" spans="1:11" x14ac:dyDescent="0.25">
      <c r="A43" s="50"/>
      <c r="B43" s="50"/>
      <c r="C43" s="50"/>
      <c r="D43" s="50"/>
      <c r="E43" s="50"/>
      <c r="F43" s="50"/>
      <c r="G43" s="50"/>
      <c r="H43" s="50"/>
      <c r="I43" s="50"/>
    </row>
    <row r="44" spans="1:11" x14ac:dyDescent="0.25">
      <c r="A44" s="50"/>
      <c r="B44" s="50"/>
      <c r="C44" s="55"/>
      <c r="D44" s="50"/>
      <c r="E44" s="50"/>
      <c r="F44" s="50"/>
      <c r="G44" s="50"/>
      <c r="H44" s="50"/>
      <c r="I44" s="50"/>
    </row>
    <row r="45" spans="1:11" x14ac:dyDescent="0.25">
      <c r="C45" s="55"/>
    </row>
    <row r="46" spans="1:11" x14ac:dyDescent="0.25">
      <c r="C46" s="55"/>
      <c r="J46" s="49"/>
    </row>
    <row r="47" spans="1:11" x14ac:dyDescent="0.25">
      <c r="C47" s="102"/>
      <c r="J47" s="49"/>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35"/>
  <sheetViews>
    <sheetView topLeftCell="B1" zoomScaleNormal="100" workbookViewId="0">
      <pane ySplit="1" topLeftCell="A20" activePane="bottomLeft" state="frozen"/>
      <selection activeCell="I27" activeCellId="2" sqref="G27 G27 I27"/>
      <selection pane="bottomLeft" activeCell="G26" sqref="G26"/>
    </sheetView>
  </sheetViews>
  <sheetFormatPr defaultColWidth="9.140625" defaultRowHeight="15" x14ac:dyDescent="0.25"/>
  <cols>
    <col min="1" max="1" width="5.7109375" style="49" customWidth="1"/>
    <col min="2" max="2" width="14.7109375" style="49" customWidth="1"/>
    <col min="3" max="3" width="36.7109375" style="50" customWidth="1"/>
    <col min="4" max="4" width="7.5703125" style="49" customWidth="1"/>
    <col min="5" max="5" width="6.7109375" style="49" customWidth="1"/>
    <col min="6" max="6" width="11.28515625" style="49" customWidth="1"/>
    <col min="7" max="7" width="15.140625" style="49" customWidth="1"/>
    <col min="8" max="8" width="11.42578125" style="49" customWidth="1"/>
    <col min="9" max="9" width="17" style="49" customWidth="1"/>
    <col min="10" max="10" width="9.140625" style="109"/>
    <col min="11" max="11" width="11.5703125" style="77" customWidth="1"/>
    <col min="12" max="12" width="9.140625" style="77"/>
    <col min="13" max="13" width="15.28515625" style="49" bestFit="1" customWidth="1"/>
    <col min="14" max="16384" width="9.140625" style="49"/>
  </cols>
  <sheetData>
    <row r="1" spans="1:17" s="104" customFormat="1" ht="26.25" thickBot="1" x14ac:dyDescent="0.3">
      <c r="A1" s="103" t="s">
        <v>0</v>
      </c>
      <c r="B1" s="103" t="s">
        <v>21</v>
      </c>
      <c r="C1" s="103" t="s">
        <v>22</v>
      </c>
      <c r="D1" s="103" t="s">
        <v>1</v>
      </c>
      <c r="E1" s="103" t="s">
        <v>2</v>
      </c>
      <c r="F1" s="97" t="s">
        <v>3</v>
      </c>
      <c r="G1" s="97" t="s">
        <v>4</v>
      </c>
      <c r="H1" s="97" t="s">
        <v>5</v>
      </c>
      <c r="I1" s="97" t="s">
        <v>6</v>
      </c>
      <c r="J1" s="96"/>
      <c r="K1" s="89"/>
      <c r="L1" s="89"/>
    </row>
    <row r="2" spans="1:17" s="104" customFormat="1" ht="180.75" thickTop="1" x14ac:dyDescent="0.25">
      <c r="A2" s="47">
        <v>1</v>
      </c>
      <c r="B2" s="81" t="s">
        <v>68</v>
      </c>
      <c r="C2" s="111" t="s">
        <v>67</v>
      </c>
      <c r="D2" s="84">
        <v>230</v>
      </c>
      <c r="E2" s="92" t="s">
        <v>7</v>
      </c>
      <c r="F2" s="73"/>
      <c r="G2" s="73"/>
      <c r="H2" s="51">
        <f t="shared" ref="H2:H4" si="0">D2*F2</f>
        <v>0</v>
      </c>
      <c r="I2" s="51">
        <f>D2*G2</f>
        <v>0</v>
      </c>
      <c r="J2" s="96"/>
      <c r="K2" s="89"/>
      <c r="L2" s="89"/>
    </row>
    <row r="3" spans="1:17" ht="33.75" x14ac:dyDescent="0.25">
      <c r="A3" s="47">
        <f>A2+1</f>
        <v>2</v>
      </c>
      <c r="B3" s="81" t="s">
        <v>81</v>
      </c>
      <c r="C3" s="111" t="s">
        <v>80</v>
      </c>
      <c r="D3" s="84">
        <v>230</v>
      </c>
      <c r="E3" s="92" t="s">
        <v>7</v>
      </c>
      <c r="F3" s="73"/>
      <c r="G3" s="73"/>
      <c r="H3" s="51">
        <f t="shared" si="0"/>
        <v>0</v>
      </c>
      <c r="I3" s="51">
        <f>G3*D3</f>
        <v>0</v>
      </c>
      <c r="J3" s="88"/>
      <c r="K3" s="93"/>
      <c r="L3" s="93"/>
      <c r="M3" s="73"/>
      <c r="N3" s="73"/>
      <c r="P3" s="105"/>
      <c r="Q3" s="105"/>
    </row>
    <row r="4" spans="1:17" ht="56.25" customHeight="1" x14ac:dyDescent="0.25">
      <c r="A4" s="47">
        <v>3</v>
      </c>
      <c r="B4" s="81" t="s">
        <v>79</v>
      </c>
      <c r="C4" s="111" t="s">
        <v>78</v>
      </c>
      <c r="D4" s="84">
        <v>1</v>
      </c>
      <c r="E4" s="92" t="s">
        <v>9</v>
      </c>
      <c r="F4" s="73"/>
      <c r="G4" s="73"/>
      <c r="H4" s="51">
        <f t="shared" si="0"/>
        <v>0</v>
      </c>
      <c r="I4" s="51">
        <f>G4*D4</f>
        <v>0</v>
      </c>
      <c r="J4" s="88"/>
      <c r="K4" s="93"/>
      <c r="L4" s="93"/>
      <c r="M4" s="73"/>
      <c r="N4" s="73"/>
      <c r="P4" s="105"/>
      <c r="Q4" s="105"/>
    </row>
    <row r="5" spans="1:17" ht="56.25" x14ac:dyDescent="0.25">
      <c r="A5" s="47">
        <v>4</v>
      </c>
      <c r="B5" s="81" t="s">
        <v>29</v>
      </c>
      <c r="C5" s="111" t="s">
        <v>77</v>
      </c>
      <c r="D5" s="84">
        <v>3</v>
      </c>
      <c r="E5" s="92" t="s">
        <v>10</v>
      </c>
      <c r="F5" s="73"/>
      <c r="G5" s="73"/>
      <c r="H5" s="51">
        <f>F5*D5</f>
        <v>0</v>
      </c>
      <c r="I5" s="51">
        <f>G5*D5</f>
        <v>0</v>
      </c>
      <c r="J5" s="88"/>
      <c r="K5" s="93"/>
      <c r="L5" s="93"/>
      <c r="M5" s="73"/>
      <c r="N5" s="73"/>
      <c r="P5" s="105"/>
      <c r="Q5" s="105"/>
    </row>
    <row r="6" spans="1:17" ht="56.25" x14ac:dyDescent="0.25">
      <c r="A6" s="47">
        <f>A5+1</f>
        <v>5</v>
      </c>
      <c r="B6" s="81" t="s">
        <v>76</v>
      </c>
      <c r="C6" s="111" t="s">
        <v>75</v>
      </c>
      <c r="D6" s="84">
        <v>3</v>
      </c>
      <c r="E6" s="92" t="s">
        <v>10</v>
      </c>
      <c r="F6" s="73"/>
      <c r="G6" s="73"/>
      <c r="H6" s="51">
        <f>F6*D6</f>
        <v>0</v>
      </c>
      <c r="I6" s="51">
        <f>G6*D6</f>
        <v>0</v>
      </c>
      <c r="J6" s="88"/>
      <c r="K6" s="93"/>
      <c r="L6" s="93"/>
      <c r="M6" s="73"/>
      <c r="N6" s="73"/>
      <c r="P6" s="105"/>
      <c r="Q6" s="105"/>
    </row>
    <row r="7" spans="1:17" ht="67.5" x14ac:dyDescent="0.25">
      <c r="A7" s="47">
        <v>6</v>
      </c>
      <c r="B7" s="81" t="s">
        <v>94</v>
      </c>
      <c r="C7" s="111" t="s">
        <v>98</v>
      </c>
      <c r="D7" s="84">
        <v>55</v>
      </c>
      <c r="E7" s="92" t="s">
        <v>9</v>
      </c>
      <c r="F7" s="73"/>
      <c r="G7" s="73"/>
      <c r="H7" s="51">
        <f>F7*D7</f>
        <v>0</v>
      </c>
      <c r="I7" s="51">
        <f>G7*D7</f>
        <v>0</v>
      </c>
      <c r="J7" s="88"/>
      <c r="K7" s="93"/>
      <c r="L7" s="93"/>
      <c r="M7" s="73"/>
      <c r="N7" s="73"/>
      <c r="P7" s="105"/>
      <c r="Q7" s="105"/>
    </row>
    <row r="8" spans="1:17" x14ac:dyDescent="0.25">
      <c r="A8" s="47"/>
      <c r="B8" s="81"/>
      <c r="C8" s="111" t="s">
        <v>11</v>
      </c>
      <c r="D8" s="84"/>
      <c r="E8" s="92"/>
      <c r="F8" s="73"/>
      <c r="G8" s="73"/>
      <c r="H8" s="51"/>
      <c r="I8" s="51"/>
      <c r="J8" s="88"/>
      <c r="K8" s="93"/>
      <c r="L8" s="93"/>
      <c r="M8" s="73"/>
      <c r="N8" s="73"/>
      <c r="P8" s="105"/>
      <c r="Q8" s="105"/>
    </row>
    <row r="9" spans="1:17" ht="56.25" x14ac:dyDescent="0.25">
      <c r="A9" s="47">
        <v>7</v>
      </c>
      <c r="B9" s="81" t="s">
        <v>82</v>
      </c>
      <c r="C9" s="111" t="s">
        <v>99</v>
      </c>
      <c r="D9" s="84">
        <v>49.3</v>
      </c>
      <c r="E9" s="92" t="s">
        <v>60</v>
      </c>
      <c r="F9" s="73"/>
      <c r="G9" s="73"/>
      <c r="H9" s="51">
        <f t="shared" ref="H9" si="1">F9*D9</f>
        <v>0</v>
      </c>
      <c r="I9" s="51">
        <f t="shared" ref="I9" si="2">G9*D9</f>
        <v>0</v>
      </c>
      <c r="J9" s="88"/>
      <c r="K9" s="93"/>
      <c r="L9" s="93"/>
      <c r="M9" s="73"/>
      <c r="N9" s="73"/>
      <c r="P9" s="105"/>
      <c r="Q9" s="105"/>
    </row>
    <row r="10" spans="1:17" x14ac:dyDescent="0.25">
      <c r="A10" s="47"/>
      <c r="B10" s="81"/>
      <c r="C10" s="111" t="s">
        <v>11</v>
      </c>
      <c r="D10" s="84"/>
      <c r="E10" s="92"/>
      <c r="F10" s="73"/>
      <c r="G10" s="73"/>
      <c r="H10" s="51"/>
      <c r="I10" s="51"/>
      <c r="J10" s="88"/>
      <c r="K10" s="93"/>
      <c r="L10" s="93"/>
      <c r="M10" s="73"/>
      <c r="N10" s="73"/>
      <c r="P10" s="105"/>
      <c r="Q10" s="105"/>
    </row>
    <row r="11" spans="1:17" ht="78.75" x14ac:dyDescent="0.25">
      <c r="A11" s="47">
        <v>8</v>
      </c>
      <c r="B11" s="81" t="s">
        <v>61</v>
      </c>
      <c r="C11" s="111" t="s">
        <v>62</v>
      </c>
      <c r="D11" s="84">
        <v>230</v>
      </c>
      <c r="E11" s="92" t="s">
        <v>7</v>
      </c>
      <c r="F11" s="73"/>
      <c r="G11" s="73"/>
      <c r="H11" s="51">
        <f>D11*F11</f>
        <v>0</v>
      </c>
      <c r="I11" s="51">
        <f>D11*G11</f>
        <v>0</v>
      </c>
      <c r="J11" s="88"/>
      <c r="K11" s="93"/>
      <c r="L11" s="93"/>
      <c r="M11" s="73"/>
      <c r="N11" s="73"/>
      <c r="P11" s="105"/>
      <c r="Q11" s="105"/>
    </row>
    <row r="12" spans="1:17" x14ac:dyDescent="0.25">
      <c r="A12" s="47"/>
      <c r="B12" s="81"/>
      <c r="C12" s="111" t="s">
        <v>11</v>
      </c>
      <c r="D12" s="84"/>
      <c r="E12" s="92"/>
      <c r="F12" s="73"/>
      <c r="G12" s="73"/>
      <c r="H12" s="51"/>
      <c r="I12" s="51"/>
      <c r="J12" s="88"/>
      <c r="K12" s="93"/>
      <c r="L12" s="93"/>
      <c r="M12" s="73"/>
      <c r="N12" s="73"/>
      <c r="P12" s="105"/>
      <c r="Q12" s="105"/>
    </row>
    <row r="13" spans="1:17" ht="45" x14ac:dyDescent="0.25">
      <c r="A13" s="47">
        <v>9</v>
      </c>
      <c r="B13" s="81" t="s">
        <v>69</v>
      </c>
      <c r="C13" s="111" t="s">
        <v>71</v>
      </c>
      <c r="D13" s="84">
        <v>230</v>
      </c>
      <c r="E13" s="92" t="s">
        <v>7</v>
      </c>
      <c r="F13" s="73"/>
      <c r="G13" s="73"/>
      <c r="H13" s="51">
        <f>D13*F13</f>
        <v>0</v>
      </c>
      <c r="I13" s="51">
        <f>D13*G13</f>
        <v>0</v>
      </c>
      <c r="J13" s="88"/>
      <c r="K13" s="93"/>
      <c r="L13" s="93"/>
      <c r="M13" s="73"/>
      <c r="N13" s="73"/>
      <c r="P13" s="105"/>
      <c r="Q13" s="105"/>
    </row>
    <row r="14" spans="1:17" x14ac:dyDescent="0.25">
      <c r="A14" s="47"/>
      <c r="B14" s="81"/>
      <c r="C14" s="111" t="s">
        <v>11</v>
      </c>
      <c r="D14" s="84"/>
      <c r="E14" s="92"/>
      <c r="F14" s="73"/>
      <c r="G14" s="73"/>
      <c r="H14" s="51"/>
      <c r="I14" s="51"/>
      <c r="J14" s="88"/>
      <c r="K14" s="93"/>
      <c r="L14" s="93"/>
      <c r="M14" s="73"/>
      <c r="N14" s="73"/>
      <c r="P14" s="105"/>
      <c r="Q14" s="105"/>
    </row>
    <row r="15" spans="1:17" ht="57.75" customHeight="1" x14ac:dyDescent="0.25">
      <c r="A15" s="47">
        <v>10</v>
      </c>
      <c r="B15" s="81" t="s">
        <v>70</v>
      </c>
      <c r="C15" s="111" t="s">
        <v>72</v>
      </c>
      <c r="D15" s="84">
        <v>245</v>
      </c>
      <c r="E15" s="92" t="s">
        <v>60</v>
      </c>
      <c r="F15" s="73"/>
      <c r="G15" s="73"/>
      <c r="H15" s="51">
        <f t="shared" ref="H15:H16" si="3">D15*F15</f>
        <v>0</v>
      </c>
      <c r="I15" s="51">
        <f t="shared" ref="I15:I16" si="4">D15*G15</f>
        <v>0</v>
      </c>
      <c r="J15" s="88"/>
      <c r="K15" s="93"/>
      <c r="L15" s="93"/>
      <c r="M15" s="73"/>
      <c r="N15" s="73"/>
      <c r="P15" s="105"/>
      <c r="Q15" s="105"/>
    </row>
    <row r="16" spans="1:17" ht="90" x14ac:dyDescent="0.25">
      <c r="A16" s="47">
        <v>11</v>
      </c>
      <c r="B16" s="81" t="s">
        <v>73</v>
      </c>
      <c r="C16" s="111" t="s">
        <v>74</v>
      </c>
      <c r="D16" s="84">
        <v>230</v>
      </c>
      <c r="E16" s="92" t="s">
        <v>7</v>
      </c>
      <c r="F16" s="73"/>
      <c r="G16" s="73"/>
      <c r="H16" s="51">
        <f t="shared" si="3"/>
        <v>0</v>
      </c>
      <c r="I16" s="51">
        <f t="shared" si="4"/>
        <v>0</v>
      </c>
      <c r="J16" s="88"/>
      <c r="K16" s="93"/>
      <c r="L16" s="93"/>
      <c r="M16" s="73"/>
      <c r="N16" s="73"/>
      <c r="P16" s="105"/>
      <c r="Q16" s="105"/>
    </row>
    <row r="17" spans="1:17" x14ac:dyDescent="0.25">
      <c r="A17" s="47"/>
      <c r="B17" s="81"/>
      <c r="C17" s="111" t="s">
        <v>11</v>
      </c>
      <c r="D17" s="84"/>
      <c r="E17" s="92"/>
      <c r="F17" s="73"/>
      <c r="G17" s="73"/>
      <c r="H17" s="51"/>
      <c r="I17" s="51"/>
      <c r="J17" s="88"/>
      <c r="K17" s="93"/>
      <c r="L17" s="93"/>
      <c r="M17" s="73"/>
      <c r="N17" s="73"/>
      <c r="P17" s="105"/>
      <c r="Q17" s="105"/>
    </row>
    <row r="18" spans="1:17" ht="78.75" x14ac:dyDescent="0.25">
      <c r="A18" s="47">
        <v>12</v>
      </c>
      <c r="B18" s="81" t="s">
        <v>85</v>
      </c>
      <c r="C18" s="111" t="s">
        <v>84</v>
      </c>
      <c r="D18" s="84">
        <v>28.9</v>
      </c>
      <c r="E18" s="92" t="s">
        <v>60</v>
      </c>
      <c r="F18" s="73"/>
      <c r="G18" s="73"/>
      <c r="H18" s="51">
        <f>D18*F18</f>
        <v>0</v>
      </c>
      <c r="I18" s="51">
        <f>D18*G18</f>
        <v>0</v>
      </c>
      <c r="J18" s="88"/>
      <c r="K18" s="93"/>
      <c r="L18" s="93"/>
      <c r="M18" s="73"/>
      <c r="N18" s="73"/>
      <c r="P18" s="105"/>
      <c r="Q18" s="105"/>
    </row>
    <row r="19" spans="1:17" x14ac:dyDescent="0.25">
      <c r="A19" s="47"/>
      <c r="B19" s="81"/>
      <c r="C19" s="111" t="s">
        <v>11</v>
      </c>
      <c r="D19" s="84"/>
      <c r="E19" s="92"/>
      <c r="F19" s="73"/>
      <c r="G19" s="73"/>
      <c r="H19" s="51"/>
      <c r="I19" s="51"/>
      <c r="J19" s="88"/>
      <c r="K19" s="93"/>
      <c r="L19" s="93"/>
      <c r="M19" s="73"/>
      <c r="N19" s="73"/>
      <c r="P19" s="105"/>
      <c r="Q19" s="105"/>
    </row>
    <row r="20" spans="1:17" ht="33.75" x14ac:dyDescent="0.25">
      <c r="A20" s="47">
        <v>13</v>
      </c>
      <c r="B20" s="81" t="s">
        <v>87</v>
      </c>
      <c r="C20" s="111" t="s">
        <v>86</v>
      </c>
      <c r="D20" s="84">
        <v>18.7</v>
      </c>
      <c r="E20" s="92" t="s">
        <v>60</v>
      </c>
      <c r="F20" s="73"/>
      <c r="G20" s="73"/>
      <c r="H20" s="51">
        <f t="shared" ref="H20:H26" si="5">D20*F20</f>
        <v>0</v>
      </c>
      <c r="I20" s="51">
        <f t="shared" ref="I20:I26" si="6">D20*G20</f>
        <v>0</v>
      </c>
      <c r="J20" s="88"/>
      <c r="K20" s="93"/>
      <c r="L20" s="93"/>
      <c r="M20" s="73"/>
      <c r="N20" s="73"/>
      <c r="P20" s="105"/>
      <c r="Q20" s="105"/>
    </row>
    <row r="21" spans="1:17" x14ac:dyDescent="0.25">
      <c r="A21" s="47"/>
      <c r="B21" s="81"/>
      <c r="C21" s="111" t="s">
        <v>11</v>
      </c>
      <c r="D21" s="84"/>
      <c r="E21" s="92"/>
      <c r="F21" s="73"/>
      <c r="G21" s="73"/>
      <c r="H21" s="51"/>
      <c r="I21" s="51"/>
      <c r="J21" s="88"/>
      <c r="K21" s="93"/>
      <c r="L21" s="93"/>
      <c r="M21" s="73"/>
      <c r="N21" s="73"/>
      <c r="P21" s="105"/>
      <c r="Q21" s="105"/>
    </row>
    <row r="22" spans="1:17" ht="33.75" x14ac:dyDescent="0.25">
      <c r="A22" s="47">
        <v>14</v>
      </c>
      <c r="B22" s="81" t="s">
        <v>89</v>
      </c>
      <c r="C22" s="111" t="s">
        <v>88</v>
      </c>
      <c r="D22" s="84">
        <v>3</v>
      </c>
      <c r="E22" s="92" t="s">
        <v>9</v>
      </c>
      <c r="F22" s="73"/>
      <c r="G22" s="73"/>
      <c r="H22" s="51">
        <f t="shared" si="5"/>
        <v>0</v>
      </c>
      <c r="I22" s="51">
        <f t="shared" si="6"/>
        <v>0</v>
      </c>
      <c r="J22" s="88"/>
      <c r="K22" s="93"/>
      <c r="L22" s="93"/>
      <c r="M22" s="84"/>
      <c r="N22" s="73"/>
      <c r="P22" s="105"/>
      <c r="Q22" s="105"/>
    </row>
    <row r="23" spans="1:17" x14ac:dyDescent="0.25">
      <c r="A23" s="47"/>
      <c r="B23" s="81"/>
      <c r="C23" s="111" t="s">
        <v>11</v>
      </c>
      <c r="D23" s="84"/>
      <c r="E23" s="92"/>
      <c r="F23" s="73"/>
      <c r="G23" s="73"/>
      <c r="H23" s="51"/>
      <c r="I23" s="51"/>
      <c r="J23" s="88"/>
      <c r="K23" s="93"/>
      <c r="L23" s="93"/>
      <c r="M23" s="73"/>
      <c r="N23" s="73"/>
      <c r="P23" s="105"/>
      <c r="Q23" s="105"/>
    </row>
    <row r="24" spans="1:17" ht="67.5" x14ac:dyDescent="0.25">
      <c r="A24" s="47">
        <v>15</v>
      </c>
      <c r="B24" s="81" t="s">
        <v>91</v>
      </c>
      <c r="C24" s="111" t="s">
        <v>90</v>
      </c>
      <c r="D24" s="84">
        <v>13</v>
      </c>
      <c r="E24" s="92" t="s">
        <v>9</v>
      </c>
      <c r="F24" s="73"/>
      <c r="G24" s="73"/>
      <c r="H24" s="51">
        <f t="shared" si="5"/>
        <v>0</v>
      </c>
      <c r="I24" s="51">
        <f t="shared" si="6"/>
        <v>0</v>
      </c>
      <c r="J24" s="88"/>
      <c r="K24" s="93"/>
      <c r="L24" s="93"/>
      <c r="M24" s="73"/>
      <c r="N24" s="73"/>
      <c r="P24" s="105"/>
      <c r="Q24" s="105"/>
    </row>
    <row r="25" spans="1:17" x14ac:dyDescent="0.25">
      <c r="A25" s="47"/>
      <c r="B25" s="81"/>
      <c r="C25" s="111" t="s">
        <v>11</v>
      </c>
      <c r="D25" s="84"/>
      <c r="E25" s="92"/>
      <c r="F25" s="73"/>
      <c r="G25" s="73"/>
      <c r="H25" s="51"/>
      <c r="I25" s="51"/>
      <c r="J25" s="88"/>
      <c r="K25" s="93"/>
      <c r="L25" s="93"/>
      <c r="M25" s="73"/>
      <c r="N25" s="73"/>
      <c r="P25" s="105"/>
      <c r="Q25" s="105"/>
    </row>
    <row r="26" spans="1:17" ht="67.5" x14ac:dyDescent="0.25">
      <c r="A26" s="47">
        <v>16</v>
      </c>
      <c r="B26" s="81" t="s">
        <v>93</v>
      </c>
      <c r="C26" s="111" t="s">
        <v>92</v>
      </c>
      <c r="D26" s="84">
        <v>18</v>
      </c>
      <c r="E26" s="92" t="s">
        <v>60</v>
      </c>
      <c r="F26" s="73"/>
      <c r="G26" s="73"/>
      <c r="H26" s="51">
        <f t="shared" si="5"/>
        <v>0</v>
      </c>
      <c r="I26" s="51">
        <f t="shared" si="6"/>
        <v>0</v>
      </c>
      <c r="J26" s="88"/>
      <c r="K26" s="93"/>
      <c r="L26" s="93"/>
      <c r="M26" s="73"/>
      <c r="N26" s="73"/>
      <c r="P26" s="105"/>
      <c r="Q26" s="105"/>
    </row>
    <row r="27" spans="1:17" x14ac:dyDescent="0.25">
      <c r="A27" s="47"/>
      <c r="B27" s="81"/>
      <c r="C27" s="111" t="s">
        <v>11</v>
      </c>
      <c r="D27" s="84"/>
      <c r="E27" s="92"/>
      <c r="F27" s="73"/>
      <c r="G27" s="73"/>
      <c r="H27" s="51"/>
      <c r="I27" s="51"/>
      <c r="J27" s="88"/>
      <c r="K27" s="93"/>
      <c r="L27" s="93"/>
      <c r="M27" s="73"/>
      <c r="N27" s="73"/>
      <c r="P27" s="105"/>
      <c r="Q27" s="105"/>
    </row>
    <row r="28" spans="1:17" s="107" customFormat="1" ht="12.75" x14ac:dyDescent="0.25">
      <c r="A28" s="85"/>
      <c r="B28" s="86"/>
      <c r="C28" s="86" t="s">
        <v>8</v>
      </c>
      <c r="D28" s="87"/>
      <c r="E28" s="86"/>
      <c r="F28" s="71"/>
      <c r="G28" s="71"/>
      <c r="H28" s="71">
        <f>SUM(H2:H27)</f>
        <v>0</v>
      </c>
      <c r="I28" s="71">
        <f>SUM(I2:I27)</f>
        <v>0</v>
      </c>
      <c r="J28" s="78"/>
      <c r="K28" s="79"/>
      <c r="L28" s="106"/>
      <c r="N28" s="108"/>
    </row>
    <row r="29" spans="1:17" x14ac:dyDescent="0.25">
      <c r="A29" s="50"/>
      <c r="B29" s="50"/>
      <c r="D29" s="50"/>
      <c r="E29" s="50"/>
      <c r="F29" s="50"/>
      <c r="G29" s="50"/>
      <c r="H29" s="50"/>
      <c r="I29" s="50"/>
    </row>
    <row r="30" spans="1:17" x14ac:dyDescent="0.25">
      <c r="A30" s="50"/>
      <c r="B30" s="50"/>
      <c r="D30" s="50"/>
      <c r="E30" s="50"/>
      <c r="F30" s="50"/>
      <c r="G30" s="50"/>
      <c r="H30" s="50"/>
      <c r="I30" s="50"/>
    </row>
    <row r="31" spans="1:17" x14ac:dyDescent="0.25">
      <c r="A31" s="50"/>
      <c r="B31" s="50"/>
      <c r="D31" s="50"/>
      <c r="E31" s="50"/>
      <c r="F31" s="50"/>
      <c r="G31" s="50"/>
      <c r="H31" s="50"/>
      <c r="I31" s="50"/>
    </row>
    <row r="32" spans="1:17" x14ac:dyDescent="0.25">
      <c r="A32" s="50"/>
      <c r="B32" s="50"/>
      <c r="D32" s="50"/>
      <c r="E32" s="50"/>
      <c r="F32" s="50"/>
      <c r="G32" s="50"/>
      <c r="H32" s="50"/>
      <c r="I32" s="50"/>
    </row>
    <row r="33" spans="1:9" x14ac:dyDescent="0.25">
      <c r="A33" s="50"/>
      <c r="B33" s="50"/>
      <c r="D33" s="50"/>
      <c r="E33" s="50"/>
      <c r="F33" s="50"/>
      <c r="G33" s="50"/>
      <c r="H33" s="50"/>
      <c r="I33" s="50"/>
    </row>
    <row r="34" spans="1:9" x14ac:dyDescent="0.25">
      <c r="A34" s="50"/>
      <c r="B34" s="50"/>
      <c r="D34" s="50"/>
      <c r="E34" s="50"/>
      <c r="F34" s="50"/>
      <c r="G34" s="50"/>
      <c r="H34" s="50"/>
      <c r="I34" s="50"/>
    </row>
    <row r="35" spans="1:9" x14ac:dyDescent="0.25">
      <c r="A35" s="50"/>
      <c r="B35" s="50"/>
      <c r="D35" s="50"/>
      <c r="E35" s="50"/>
      <c r="F35" s="50"/>
      <c r="G35" s="50"/>
      <c r="H35" s="50"/>
      <c r="I35" s="50"/>
    </row>
  </sheetData>
  <pageMargins left="0.7" right="0.7" top="0.75" bottom="0.75" header="0.3" footer="0.3"/>
  <pageSetup paperSize="9"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Árazatlan</vt:lpstr>
      <vt:lpstr>Záradék</vt:lpstr>
      <vt:lpstr>Összesítő</vt:lpstr>
      <vt:lpstr>Akadálymentesítés</vt:lpstr>
      <vt:lpstr>Azbesztmentesítés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Pekóné dr. Tózsa Éva</cp:lastModifiedBy>
  <dcterms:created xsi:type="dcterms:W3CDTF">2016-03-09T12:20:39Z</dcterms:created>
  <dcterms:modified xsi:type="dcterms:W3CDTF">2018-04-13T07:08:43Z</dcterms:modified>
</cp:coreProperties>
</file>